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Municipalities\03. Allocations\2023-24\"/>
    </mc:Choice>
  </mc:AlternateContent>
  <xr:revisionPtr revIDLastSave="0" documentId="8_{F38CA5A0-0CC4-42CF-A60A-C5DF9DB259F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1" r:id="rId1"/>
    <sheet name="DC30" sheetId="2" r:id="rId2"/>
    <sheet name="DC31" sheetId="3" r:id="rId3"/>
    <sheet name="DC32" sheetId="4" r:id="rId4"/>
    <sheet name="MP301" sheetId="5" r:id="rId5"/>
    <sheet name="MP302" sheetId="6" r:id="rId6"/>
    <sheet name="MP303" sheetId="7" r:id="rId7"/>
    <sheet name="MP304" sheetId="8" r:id="rId8"/>
    <sheet name="MP305" sheetId="9" r:id="rId9"/>
    <sheet name="MP306" sheetId="10" r:id="rId10"/>
    <sheet name="MP307" sheetId="11" r:id="rId11"/>
    <sheet name="MP311" sheetId="12" r:id="rId12"/>
    <sheet name="MP312" sheetId="13" r:id="rId13"/>
    <sheet name="MP313" sheetId="14" r:id="rId14"/>
    <sheet name="MP314" sheetId="15" r:id="rId15"/>
    <sheet name="MP315" sheetId="16" r:id="rId16"/>
    <sheet name="MP316" sheetId="17" r:id="rId17"/>
    <sheet name="MP321" sheetId="18" r:id="rId18"/>
    <sheet name="MP324" sheetId="19" r:id="rId19"/>
    <sheet name="MP325" sheetId="20" r:id="rId20"/>
    <sheet name="MP326" sheetId="21" r:id="rId21"/>
  </sheets>
  <definedNames>
    <definedName name="_xlnm.Print_Area" localSheetId="1">'DC30'!$A$1:$H$180</definedName>
    <definedName name="_xlnm.Print_Area" localSheetId="2">'DC31'!$A$1:$H$180</definedName>
    <definedName name="_xlnm.Print_Area" localSheetId="3">'DC32'!$A$1:$H$180</definedName>
    <definedName name="_xlnm.Print_Area" localSheetId="4">'MP301'!$A$1:$H$180</definedName>
    <definedName name="_xlnm.Print_Area" localSheetId="5">'MP302'!$A$1:$H$180</definedName>
    <definedName name="_xlnm.Print_Area" localSheetId="6">'MP303'!$A$1:$H$180</definedName>
    <definedName name="_xlnm.Print_Area" localSheetId="7">'MP304'!$A$1:$H$180</definedName>
    <definedName name="_xlnm.Print_Area" localSheetId="8">'MP305'!$A$1:$H$180</definedName>
    <definedName name="_xlnm.Print_Area" localSheetId="9">'MP306'!$A$1:$H$180</definedName>
    <definedName name="_xlnm.Print_Area" localSheetId="10">'MP307'!$A$1:$H$180</definedName>
    <definedName name="_xlnm.Print_Area" localSheetId="11">'MP311'!$A$1:$H$180</definedName>
    <definedName name="_xlnm.Print_Area" localSheetId="12">'MP312'!$A$1:$H$180</definedName>
    <definedName name="_xlnm.Print_Area" localSheetId="13">'MP313'!$A$1:$H$180</definedName>
    <definedName name="_xlnm.Print_Area" localSheetId="14">'MP314'!$A$1:$H$180</definedName>
    <definedName name="_xlnm.Print_Area" localSheetId="15">'MP315'!$A$1:$H$180</definedName>
    <definedName name="_xlnm.Print_Area" localSheetId="16">'MP316'!$A$1:$H$180</definedName>
    <definedName name="_xlnm.Print_Area" localSheetId="17">'MP321'!$A$1:$H$180</definedName>
    <definedName name="_xlnm.Print_Area" localSheetId="18">'MP324'!$A$1:$H$180</definedName>
    <definedName name="_xlnm.Print_Area" localSheetId="19">'MP325'!$A$1:$H$180</definedName>
    <definedName name="_xlnm.Print_Area" localSheetId="20">'MP326'!$A$1:$H$180</definedName>
    <definedName name="_xlnm.Print_Area" localSheetId="0">Summary!$A$1:$H$180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3" i="2" l="1"/>
  <c r="G113" i="2"/>
  <c r="F113" i="2"/>
  <c r="H107" i="2"/>
  <c r="G107" i="2"/>
  <c r="F107" i="2"/>
  <c r="H101" i="2"/>
  <c r="G101" i="2"/>
  <c r="F101" i="2"/>
  <c r="H95" i="2"/>
  <c r="G95" i="2"/>
  <c r="F95" i="2"/>
  <c r="H89" i="2"/>
  <c r="G89" i="2"/>
  <c r="F89" i="2"/>
  <c r="H83" i="2"/>
  <c r="G83" i="2"/>
  <c r="F83" i="2"/>
  <c r="H77" i="2"/>
  <c r="G77" i="2"/>
  <c r="F77" i="2"/>
  <c r="H71" i="2"/>
  <c r="G71" i="2"/>
  <c r="F71" i="2"/>
  <c r="H65" i="2"/>
  <c r="G65" i="2"/>
  <c r="F65" i="2"/>
  <c r="H59" i="2"/>
  <c r="G59" i="2"/>
  <c r="F59" i="2"/>
  <c r="H53" i="2"/>
  <c r="G53" i="2"/>
  <c r="F53" i="2"/>
  <c r="H47" i="2"/>
  <c r="G47" i="2"/>
  <c r="F47" i="2"/>
  <c r="H113" i="3"/>
  <c r="G113" i="3"/>
  <c r="F113" i="3"/>
  <c r="H107" i="3"/>
  <c r="G107" i="3"/>
  <c r="F107" i="3"/>
  <c r="H101" i="3"/>
  <c r="G101" i="3"/>
  <c r="F101" i="3"/>
  <c r="H95" i="3"/>
  <c r="G95" i="3"/>
  <c r="F95" i="3"/>
  <c r="H89" i="3"/>
  <c r="G89" i="3"/>
  <c r="F89" i="3"/>
  <c r="H83" i="3"/>
  <c r="G83" i="3"/>
  <c r="F83" i="3"/>
  <c r="H77" i="3"/>
  <c r="G77" i="3"/>
  <c r="F77" i="3"/>
  <c r="H71" i="3"/>
  <c r="G71" i="3"/>
  <c r="F71" i="3"/>
  <c r="H65" i="3"/>
  <c r="G65" i="3"/>
  <c r="F65" i="3"/>
  <c r="H59" i="3"/>
  <c r="G59" i="3"/>
  <c r="F59" i="3"/>
  <c r="H53" i="3"/>
  <c r="G53" i="3"/>
  <c r="F53" i="3"/>
  <c r="H47" i="3"/>
  <c r="G47" i="3"/>
  <c r="F47" i="3"/>
  <c r="H113" i="4"/>
  <c r="G113" i="4"/>
  <c r="F113" i="4"/>
  <c r="H107" i="4"/>
  <c r="G107" i="4"/>
  <c r="F107" i="4"/>
  <c r="H101" i="4"/>
  <c r="G101" i="4"/>
  <c r="F101" i="4"/>
  <c r="H95" i="4"/>
  <c r="G95" i="4"/>
  <c r="F95" i="4"/>
  <c r="H89" i="4"/>
  <c r="G89" i="4"/>
  <c r="F89" i="4"/>
  <c r="H83" i="4"/>
  <c r="G83" i="4"/>
  <c r="F83" i="4"/>
  <c r="H77" i="4"/>
  <c r="G77" i="4"/>
  <c r="F77" i="4"/>
  <c r="H71" i="4"/>
  <c r="G71" i="4"/>
  <c r="F71" i="4"/>
  <c r="H65" i="4"/>
  <c r="G65" i="4"/>
  <c r="F65" i="4"/>
  <c r="H59" i="4"/>
  <c r="G59" i="4"/>
  <c r="F59" i="4"/>
  <c r="H53" i="4"/>
  <c r="G53" i="4"/>
  <c r="F53" i="4"/>
  <c r="H47" i="4"/>
  <c r="G47" i="4"/>
  <c r="F47" i="4"/>
  <c r="H113" i="5"/>
  <c r="G113" i="5"/>
  <c r="F113" i="5"/>
  <c r="H107" i="5"/>
  <c r="G107" i="5"/>
  <c r="F107" i="5"/>
  <c r="H101" i="5"/>
  <c r="G101" i="5"/>
  <c r="F101" i="5"/>
  <c r="H95" i="5"/>
  <c r="G95" i="5"/>
  <c r="F95" i="5"/>
  <c r="H89" i="5"/>
  <c r="G89" i="5"/>
  <c r="F89" i="5"/>
  <c r="H83" i="5"/>
  <c r="G83" i="5"/>
  <c r="F83" i="5"/>
  <c r="H77" i="5"/>
  <c r="G77" i="5"/>
  <c r="F77" i="5"/>
  <c r="H71" i="5"/>
  <c r="G71" i="5"/>
  <c r="F71" i="5"/>
  <c r="H65" i="5"/>
  <c r="G65" i="5"/>
  <c r="F65" i="5"/>
  <c r="H59" i="5"/>
  <c r="G59" i="5"/>
  <c r="F59" i="5"/>
  <c r="H53" i="5"/>
  <c r="G53" i="5"/>
  <c r="F53" i="5"/>
  <c r="H47" i="5"/>
  <c r="G47" i="5"/>
  <c r="F47" i="5"/>
  <c r="H113" i="6"/>
  <c r="G113" i="6"/>
  <c r="F113" i="6"/>
  <c r="H107" i="6"/>
  <c r="G107" i="6"/>
  <c r="F107" i="6"/>
  <c r="H101" i="6"/>
  <c r="G101" i="6"/>
  <c r="F101" i="6"/>
  <c r="H95" i="6"/>
  <c r="G95" i="6"/>
  <c r="F95" i="6"/>
  <c r="H89" i="6"/>
  <c r="G89" i="6"/>
  <c r="F89" i="6"/>
  <c r="H83" i="6"/>
  <c r="G83" i="6"/>
  <c r="F83" i="6"/>
  <c r="H77" i="6"/>
  <c r="G77" i="6"/>
  <c r="F77" i="6"/>
  <c r="H71" i="6"/>
  <c r="G71" i="6"/>
  <c r="F71" i="6"/>
  <c r="H65" i="6"/>
  <c r="G65" i="6"/>
  <c r="F65" i="6"/>
  <c r="H59" i="6"/>
  <c r="G59" i="6"/>
  <c r="F59" i="6"/>
  <c r="H53" i="6"/>
  <c r="G53" i="6"/>
  <c r="F53" i="6"/>
  <c r="H47" i="6"/>
  <c r="G47" i="6"/>
  <c r="F47" i="6"/>
  <c r="H113" i="7"/>
  <c r="G113" i="7"/>
  <c r="F113" i="7"/>
  <c r="H107" i="7"/>
  <c r="G107" i="7"/>
  <c r="F107" i="7"/>
  <c r="H101" i="7"/>
  <c r="G101" i="7"/>
  <c r="F101" i="7"/>
  <c r="H95" i="7"/>
  <c r="G95" i="7"/>
  <c r="F95" i="7"/>
  <c r="H89" i="7"/>
  <c r="G89" i="7"/>
  <c r="F89" i="7"/>
  <c r="H83" i="7"/>
  <c r="G83" i="7"/>
  <c r="F83" i="7"/>
  <c r="H77" i="7"/>
  <c r="G77" i="7"/>
  <c r="F77" i="7"/>
  <c r="H71" i="7"/>
  <c r="G71" i="7"/>
  <c r="F71" i="7"/>
  <c r="H65" i="7"/>
  <c r="G65" i="7"/>
  <c r="F65" i="7"/>
  <c r="H59" i="7"/>
  <c r="G59" i="7"/>
  <c r="F59" i="7"/>
  <c r="H53" i="7"/>
  <c r="G53" i="7"/>
  <c r="F53" i="7"/>
  <c r="H47" i="7"/>
  <c r="G47" i="7"/>
  <c r="F47" i="7"/>
  <c r="H113" i="8"/>
  <c r="G113" i="8"/>
  <c r="F113" i="8"/>
  <c r="H107" i="8"/>
  <c r="G107" i="8"/>
  <c r="F107" i="8"/>
  <c r="H101" i="8"/>
  <c r="G101" i="8"/>
  <c r="F101" i="8"/>
  <c r="H95" i="8"/>
  <c r="G95" i="8"/>
  <c r="F95" i="8"/>
  <c r="H89" i="8"/>
  <c r="G89" i="8"/>
  <c r="F89" i="8"/>
  <c r="H83" i="8"/>
  <c r="G83" i="8"/>
  <c r="F83" i="8"/>
  <c r="H77" i="8"/>
  <c r="G77" i="8"/>
  <c r="F77" i="8"/>
  <c r="H71" i="8"/>
  <c r="G71" i="8"/>
  <c r="F71" i="8"/>
  <c r="H65" i="8"/>
  <c r="G65" i="8"/>
  <c r="F65" i="8"/>
  <c r="H59" i="8"/>
  <c r="G59" i="8"/>
  <c r="F59" i="8"/>
  <c r="H53" i="8"/>
  <c r="G53" i="8"/>
  <c r="F53" i="8"/>
  <c r="H47" i="8"/>
  <c r="G47" i="8"/>
  <c r="F47" i="8"/>
  <c r="H113" i="9"/>
  <c r="G113" i="9"/>
  <c r="F113" i="9"/>
  <c r="H107" i="9"/>
  <c r="G107" i="9"/>
  <c r="F107" i="9"/>
  <c r="H101" i="9"/>
  <c r="G101" i="9"/>
  <c r="F101" i="9"/>
  <c r="H95" i="9"/>
  <c r="G95" i="9"/>
  <c r="F95" i="9"/>
  <c r="H89" i="9"/>
  <c r="G89" i="9"/>
  <c r="F89" i="9"/>
  <c r="H83" i="9"/>
  <c r="G83" i="9"/>
  <c r="F83" i="9"/>
  <c r="H77" i="9"/>
  <c r="G77" i="9"/>
  <c r="F77" i="9"/>
  <c r="H71" i="9"/>
  <c r="G71" i="9"/>
  <c r="F71" i="9"/>
  <c r="H65" i="9"/>
  <c r="G65" i="9"/>
  <c r="F65" i="9"/>
  <c r="H59" i="9"/>
  <c r="G59" i="9"/>
  <c r="F59" i="9"/>
  <c r="H53" i="9"/>
  <c r="G53" i="9"/>
  <c r="F53" i="9"/>
  <c r="H47" i="9"/>
  <c r="G47" i="9"/>
  <c r="G45" i="9" s="1"/>
  <c r="G118" i="9" s="1"/>
  <c r="F47" i="9"/>
  <c r="H113" i="10"/>
  <c r="G113" i="10"/>
  <c r="F113" i="10"/>
  <c r="H107" i="10"/>
  <c r="G107" i="10"/>
  <c r="F107" i="10"/>
  <c r="H101" i="10"/>
  <c r="G101" i="10"/>
  <c r="F101" i="10"/>
  <c r="H95" i="10"/>
  <c r="G95" i="10"/>
  <c r="F95" i="10"/>
  <c r="H89" i="10"/>
  <c r="G89" i="10"/>
  <c r="F89" i="10"/>
  <c r="H83" i="10"/>
  <c r="G83" i="10"/>
  <c r="F83" i="10"/>
  <c r="H77" i="10"/>
  <c r="G77" i="10"/>
  <c r="F77" i="10"/>
  <c r="H71" i="10"/>
  <c r="G71" i="10"/>
  <c r="F71" i="10"/>
  <c r="H65" i="10"/>
  <c r="G65" i="10"/>
  <c r="F65" i="10"/>
  <c r="H59" i="10"/>
  <c r="G59" i="10"/>
  <c r="F59" i="10"/>
  <c r="H53" i="10"/>
  <c r="G53" i="10"/>
  <c r="F53" i="10"/>
  <c r="H47" i="10"/>
  <c r="G47" i="10"/>
  <c r="F47" i="10"/>
  <c r="H113" i="11"/>
  <c r="G113" i="11"/>
  <c r="F113" i="11"/>
  <c r="H107" i="11"/>
  <c r="G107" i="11"/>
  <c r="F107" i="11"/>
  <c r="H101" i="11"/>
  <c r="G101" i="11"/>
  <c r="F101" i="11"/>
  <c r="H95" i="11"/>
  <c r="G95" i="11"/>
  <c r="F95" i="11"/>
  <c r="H89" i="11"/>
  <c r="G89" i="11"/>
  <c r="F89" i="11"/>
  <c r="H83" i="11"/>
  <c r="G83" i="11"/>
  <c r="F83" i="11"/>
  <c r="H77" i="11"/>
  <c r="G77" i="11"/>
  <c r="F77" i="11"/>
  <c r="H71" i="11"/>
  <c r="G71" i="11"/>
  <c r="F71" i="11"/>
  <c r="H65" i="11"/>
  <c r="G65" i="11"/>
  <c r="F65" i="11"/>
  <c r="H59" i="11"/>
  <c r="G59" i="11"/>
  <c r="F59" i="11"/>
  <c r="H53" i="11"/>
  <c r="G53" i="11"/>
  <c r="F53" i="11"/>
  <c r="H47" i="11"/>
  <c r="G47" i="11"/>
  <c r="F47" i="11"/>
  <c r="H113" i="12"/>
  <c r="G113" i="12"/>
  <c r="F113" i="12"/>
  <c r="H107" i="12"/>
  <c r="G107" i="12"/>
  <c r="F107" i="12"/>
  <c r="H101" i="12"/>
  <c r="G101" i="12"/>
  <c r="F101" i="12"/>
  <c r="H95" i="12"/>
  <c r="G95" i="12"/>
  <c r="F95" i="12"/>
  <c r="H89" i="12"/>
  <c r="G89" i="12"/>
  <c r="F89" i="12"/>
  <c r="H83" i="12"/>
  <c r="G83" i="12"/>
  <c r="F83" i="12"/>
  <c r="H77" i="12"/>
  <c r="G77" i="12"/>
  <c r="F77" i="12"/>
  <c r="H71" i="12"/>
  <c r="G71" i="12"/>
  <c r="F71" i="12"/>
  <c r="H65" i="12"/>
  <c r="G65" i="12"/>
  <c r="F65" i="12"/>
  <c r="H59" i="12"/>
  <c r="G59" i="12"/>
  <c r="F59" i="12"/>
  <c r="H53" i="12"/>
  <c r="G53" i="12"/>
  <c r="F53" i="12"/>
  <c r="H47" i="12"/>
  <c r="G47" i="12"/>
  <c r="F47" i="12"/>
  <c r="H113" i="13"/>
  <c r="G113" i="13"/>
  <c r="F113" i="13"/>
  <c r="H107" i="13"/>
  <c r="G107" i="13"/>
  <c r="F107" i="13"/>
  <c r="H101" i="13"/>
  <c r="G101" i="13"/>
  <c r="F101" i="13"/>
  <c r="H95" i="13"/>
  <c r="G95" i="13"/>
  <c r="F95" i="13"/>
  <c r="H89" i="13"/>
  <c r="G89" i="13"/>
  <c r="F89" i="13"/>
  <c r="H83" i="13"/>
  <c r="G83" i="13"/>
  <c r="F83" i="13"/>
  <c r="H77" i="13"/>
  <c r="G77" i="13"/>
  <c r="F77" i="13"/>
  <c r="H71" i="13"/>
  <c r="G71" i="13"/>
  <c r="F71" i="13"/>
  <c r="H65" i="13"/>
  <c r="G65" i="13"/>
  <c r="F65" i="13"/>
  <c r="H59" i="13"/>
  <c r="G59" i="13"/>
  <c r="F59" i="13"/>
  <c r="H53" i="13"/>
  <c r="G53" i="13"/>
  <c r="F53" i="13"/>
  <c r="H47" i="13"/>
  <c r="G47" i="13"/>
  <c r="G45" i="13" s="1"/>
  <c r="G118" i="13" s="1"/>
  <c r="F47" i="13"/>
  <c r="H113" i="14"/>
  <c r="G113" i="14"/>
  <c r="F113" i="14"/>
  <c r="H107" i="14"/>
  <c r="G107" i="14"/>
  <c r="F107" i="14"/>
  <c r="H101" i="14"/>
  <c r="G101" i="14"/>
  <c r="F101" i="14"/>
  <c r="H95" i="14"/>
  <c r="G95" i="14"/>
  <c r="F95" i="14"/>
  <c r="H89" i="14"/>
  <c r="G89" i="14"/>
  <c r="F89" i="14"/>
  <c r="H83" i="14"/>
  <c r="G83" i="14"/>
  <c r="F83" i="14"/>
  <c r="H77" i="14"/>
  <c r="G77" i="14"/>
  <c r="F77" i="14"/>
  <c r="H71" i="14"/>
  <c r="G71" i="14"/>
  <c r="F71" i="14"/>
  <c r="H65" i="14"/>
  <c r="G65" i="14"/>
  <c r="F65" i="14"/>
  <c r="H59" i="14"/>
  <c r="G59" i="14"/>
  <c r="F59" i="14"/>
  <c r="H53" i="14"/>
  <c r="G53" i="14"/>
  <c r="F53" i="14"/>
  <c r="H47" i="14"/>
  <c r="G47" i="14"/>
  <c r="F47" i="14"/>
  <c r="H113" i="15"/>
  <c r="G113" i="15"/>
  <c r="F113" i="15"/>
  <c r="H107" i="15"/>
  <c r="G107" i="15"/>
  <c r="F107" i="15"/>
  <c r="H101" i="15"/>
  <c r="G101" i="15"/>
  <c r="F101" i="15"/>
  <c r="H95" i="15"/>
  <c r="G95" i="15"/>
  <c r="F95" i="15"/>
  <c r="H89" i="15"/>
  <c r="G89" i="15"/>
  <c r="F89" i="15"/>
  <c r="H83" i="15"/>
  <c r="G83" i="15"/>
  <c r="F83" i="15"/>
  <c r="H77" i="15"/>
  <c r="G77" i="15"/>
  <c r="F77" i="15"/>
  <c r="H71" i="15"/>
  <c r="G71" i="15"/>
  <c r="F71" i="15"/>
  <c r="H65" i="15"/>
  <c r="G65" i="15"/>
  <c r="F65" i="15"/>
  <c r="H59" i="15"/>
  <c r="G59" i="15"/>
  <c r="F59" i="15"/>
  <c r="H53" i="15"/>
  <c r="G53" i="15"/>
  <c r="F53" i="15"/>
  <c r="H47" i="15"/>
  <c r="G47" i="15"/>
  <c r="G45" i="15" s="1"/>
  <c r="G118" i="15" s="1"/>
  <c r="F47" i="15"/>
  <c r="H113" i="16"/>
  <c r="G113" i="16"/>
  <c r="F113" i="16"/>
  <c r="H107" i="16"/>
  <c r="G107" i="16"/>
  <c r="F107" i="16"/>
  <c r="H101" i="16"/>
  <c r="G101" i="16"/>
  <c r="F101" i="16"/>
  <c r="H95" i="16"/>
  <c r="G95" i="16"/>
  <c r="F95" i="16"/>
  <c r="H89" i="16"/>
  <c r="G89" i="16"/>
  <c r="F89" i="16"/>
  <c r="H83" i="16"/>
  <c r="G83" i="16"/>
  <c r="F83" i="16"/>
  <c r="H77" i="16"/>
  <c r="G77" i="16"/>
  <c r="F77" i="16"/>
  <c r="H71" i="16"/>
  <c r="G71" i="16"/>
  <c r="F71" i="16"/>
  <c r="H65" i="16"/>
  <c r="G65" i="16"/>
  <c r="F65" i="16"/>
  <c r="H59" i="16"/>
  <c r="G59" i="16"/>
  <c r="F59" i="16"/>
  <c r="H53" i="16"/>
  <c r="G53" i="16"/>
  <c r="F53" i="16"/>
  <c r="H47" i="16"/>
  <c r="G47" i="16"/>
  <c r="F47" i="16"/>
  <c r="H113" i="17"/>
  <c r="G113" i="17"/>
  <c r="F113" i="17"/>
  <c r="H107" i="17"/>
  <c r="G107" i="17"/>
  <c r="F107" i="17"/>
  <c r="H101" i="17"/>
  <c r="G101" i="17"/>
  <c r="F101" i="17"/>
  <c r="H95" i="17"/>
  <c r="G95" i="17"/>
  <c r="F95" i="17"/>
  <c r="H89" i="17"/>
  <c r="G89" i="17"/>
  <c r="F89" i="17"/>
  <c r="H83" i="17"/>
  <c r="G83" i="17"/>
  <c r="F83" i="17"/>
  <c r="H77" i="17"/>
  <c r="G77" i="17"/>
  <c r="F77" i="17"/>
  <c r="H71" i="17"/>
  <c r="G71" i="17"/>
  <c r="F71" i="17"/>
  <c r="H65" i="17"/>
  <c r="G65" i="17"/>
  <c r="F65" i="17"/>
  <c r="H59" i="17"/>
  <c r="G59" i="17"/>
  <c r="F59" i="17"/>
  <c r="H53" i="17"/>
  <c r="G53" i="17"/>
  <c r="F53" i="17"/>
  <c r="H47" i="17"/>
  <c r="G47" i="17"/>
  <c r="G45" i="17" s="1"/>
  <c r="G118" i="17" s="1"/>
  <c r="F47" i="17"/>
  <c r="H113" i="18"/>
  <c r="G113" i="18"/>
  <c r="F113" i="18"/>
  <c r="H107" i="18"/>
  <c r="G107" i="18"/>
  <c r="F107" i="18"/>
  <c r="H101" i="18"/>
  <c r="G101" i="18"/>
  <c r="F101" i="18"/>
  <c r="H95" i="18"/>
  <c r="G95" i="18"/>
  <c r="F95" i="18"/>
  <c r="H89" i="18"/>
  <c r="G89" i="18"/>
  <c r="F89" i="18"/>
  <c r="H83" i="18"/>
  <c r="G83" i="18"/>
  <c r="F83" i="18"/>
  <c r="H77" i="18"/>
  <c r="G77" i="18"/>
  <c r="F77" i="18"/>
  <c r="H71" i="18"/>
  <c r="G71" i="18"/>
  <c r="F71" i="18"/>
  <c r="H65" i="18"/>
  <c r="G65" i="18"/>
  <c r="F65" i="18"/>
  <c r="H59" i="18"/>
  <c r="G59" i="18"/>
  <c r="F59" i="18"/>
  <c r="H53" i="18"/>
  <c r="G53" i="18"/>
  <c r="F53" i="18"/>
  <c r="H47" i="18"/>
  <c r="G47" i="18"/>
  <c r="F47" i="18"/>
  <c r="H113" i="19"/>
  <c r="G113" i="19"/>
  <c r="F113" i="19"/>
  <c r="H107" i="19"/>
  <c r="G107" i="19"/>
  <c r="F107" i="19"/>
  <c r="H101" i="19"/>
  <c r="G101" i="19"/>
  <c r="F101" i="19"/>
  <c r="H95" i="19"/>
  <c r="G95" i="19"/>
  <c r="F95" i="19"/>
  <c r="H89" i="19"/>
  <c r="G89" i="19"/>
  <c r="F89" i="19"/>
  <c r="H83" i="19"/>
  <c r="G83" i="19"/>
  <c r="F83" i="19"/>
  <c r="H77" i="19"/>
  <c r="G77" i="19"/>
  <c r="F77" i="19"/>
  <c r="H71" i="19"/>
  <c r="G71" i="19"/>
  <c r="F71" i="19"/>
  <c r="H65" i="19"/>
  <c r="G65" i="19"/>
  <c r="F65" i="19"/>
  <c r="H59" i="19"/>
  <c r="G59" i="19"/>
  <c r="F59" i="19"/>
  <c r="H53" i="19"/>
  <c r="G53" i="19"/>
  <c r="F53" i="19"/>
  <c r="H47" i="19"/>
  <c r="G47" i="19"/>
  <c r="F47" i="19"/>
  <c r="H113" i="20"/>
  <c r="G113" i="20"/>
  <c r="F113" i="20"/>
  <c r="H107" i="20"/>
  <c r="G107" i="20"/>
  <c r="F107" i="20"/>
  <c r="H101" i="20"/>
  <c r="G101" i="20"/>
  <c r="F101" i="20"/>
  <c r="H95" i="20"/>
  <c r="G95" i="20"/>
  <c r="F95" i="20"/>
  <c r="H89" i="20"/>
  <c r="G89" i="20"/>
  <c r="F89" i="20"/>
  <c r="H83" i="20"/>
  <c r="G83" i="20"/>
  <c r="F83" i="20"/>
  <c r="H77" i="20"/>
  <c r="G77" i="20"/>
  <c r="F77" i="20"/>
  <c r="H71" i="20"/>
  <c r="G71" i="20"/>
  <c r="F71" i="20"/>
  <c r="H65" i="20"/>
  <c r="G65" i="20"/>
  <c r="F65" i="20"/>
  <c r="H59" i="20"/>
  <c r="G59" i="20"/>
  <c r="F59" i="20"/>
  <c r="H53" i="20"/>
  <c r="G53" i="20"/>
  <c r="F53" i="20"/>
  <c r="H47" i="20"/>
  <c r="G47" i="20"/>
  <c r="F47" i="20"/>
  <c r="H113" i="21"/>
  <c r="G113" i="21"/>
  <c r="F113" i="21"/>
  <c r="H107" i="21"/>
  <c r="G107" i="21"/>
  <c r="F107" i="21"/>
  <c r="H101" i="21"/>
  <c r="G101" i="21"/>
  <c r="F101" i="21"/>
  <c r="H95" i="21"/>
  <c r="G95" i="21"/>
  <c r="F95" i="21"/>
  <c r="H89" i="21"/>
  <c r="G89" i="21"/>
  <c r="F89" i="21"/>
  <c r="H83" i="21"/>
  <c r="G83" i="21"/>
  <c r="F83" i="21"/>
  <c r="H77" i="21"/>
  <c r="G77" i="21"/>
  <c r="F77" i="21"/>
  <c r="H71" i="21"/>
  <c r="G71" i="21"/>
  <c r="F71" i="21"/>
  <c r="H65" i="21"/>
  <c r="G65" i="21"/>
  <c r="F65" i="21"/>
  <c r="H59" i="21"/>
  <c r="G59" i="21"/>
  <c r="F59" i="21"/>
  <c r="H53" i="21"/>
  <c r="G53" i="21"/>
  <c r="F53" i="21"/>
  <c r="H47" i="21"/>
  <c r="G47" i="21"/>
  <c r="F47" i="21"/>
  <c r="H113" i="1"/>
  <c r="G113" i="1"/>
  <c r="F113" i="1"/>
  <c r="H107" i="1"/>
  <c r="G107" i="1"/>
  <c r="F107" i="1"/>
  <c r="H101" i="1"/>
  <c r="G101" i="1"/>
  <c r="F101" i="1"/>
  <c r="H95" i="1"/>
  <c r="G95" i="1"/>
  <c r="F95" i="1"/>
  <c r="H89" i="1"/>
  <c r="G89" i="1"/>
  <c r="F89" i="1"/>
  <c r="H83" i="1"/>
  <c r="G83" i="1"/>
  <c r="F83" i="1"/>
  <c r="H77" i="1"/>
  <c r="G77" i="1"/>
  <c r="F77" i="1"/>
  <c r="H71" i="1"/>
  <c r="G71" i="1"/>
  <c r="F71" i="1"/>
  <c r="H65" i="1"/>
  <c r="G65" i="1"/>
  <c r="F65" i="1"/>
  <c r="H59" i="1"/>
  <c r="G59" i="1"/>
  <c r="F59" i="1"/>
  <c r="H53" i="1"/>
  <c r="G53" i="1"/>
  <c r="F53" i="1"/>
  <c r="H47" i="1"/>
  <c r="G47" i="1"/>
  <c r="F47" i="1"/>
  <c r="G41" i="21"/>
  <c r="H39" i="2"/>
  <c r="G39" i="2"/>
  <c r="F39" i="2"/>
  <c r="H39" i="3"/>
  <c r="G39" i="3"/>
  <c r="F39" i="3"/>
  <c r="H39" i="4"/>
  <c r="G39" i="4"/>
  <c r="F39" i="4"/>
  <c r="H39" i="5"/>
  <c r="G39" i="5"/>
  <c r="F39" i="5"/>
  <c r="H39" i="6"/>
  <c r="G39" i="6"/>
  <c r="F39" i="6"/>
  <c r="H39" i="7"/>
  <c r="G39" i="7"/>
  <c r="F39" i="7"/>
  <c r="H39" i="8"/>
  <c r="G39" i="8"/>
  <c r="F39" i="8"/>
  <c r="H39" i="9"/>
  <c r="G39" i="9"/>
  <c r="F39" i="9"/>
  <c r="H39" i="10"/>
  <c r="G39" i="10"/>
  <c r="F39" i="10"/>
  <c r="H39" i="11"/>
  <c r="G39" i="11"/>
  <c r="F39" i="11"/>
  <c r="H39" i="12"/>
  <c r="G39" i="12"/>
  <c r="F39" i="12"/>
  <c r="H39" i="13"/>
  <c r="G39" i="13"/>
  <c r="F39" i="13"/>
  <c r="H39" i="14"/>
  <c r="G39" i="14"/>
  <c r="F39" i="14"/>
  <c r="H39" i="15"/>
  <c r="G39" i="15"/>
  <c r="F39" i="15"/>
  <c r="H39" i="16"/>
  <c r="G39" i="16"/>
  <c r="F39" i="16"/>
  <c r="H39" i="17"/>
  <c r="G39" i="17"/>
  <c r="F39" i="17"/>
  <c r="H39" i="18"/>
  <c r="G39" i="18"/>
  <c r="F39" i="18"/>
  <c r="H39" i="19"/>
  <c r="G39" i="19"/>
  <c r="F39" i="19"/>
  <c r="H39" i="20"/>
  <c r="G39" i="20"/>
  <c r="F39" i="20"/>
  <c r="H39" i="21"/>
  <c r="G39" i="21"/>
  <c r="F39" i="21"/>
  <c r="H39" i="1"/>
  <c r="G39" i="1"/>
  <c r="F39" i="1"/>
  <c r="H32" i="2"/>
  <c r="G32" i="2"/>
  <c r="G41" i="2" s="1"/>
  <c r="F32" i="2"/>
  <c r="F41" i="2" s="1"/>
  <c r="H32" i="3"/>
  <c r="H41" i="3" s="1"/>
  <c r="G32" i="3"/>
  <c r="G41" i="3" s="1"/>
  <c r="F32" i="3"/>
  <c r="H32" i="4"/>
  <c r="H41" i="4" s="1"/>
  <c r="G32" i="4"/>
  <c r="F32" i="4"/>
  <c r="H32" i="5"/>
  <c r="H41" i="5" s="1"/>
  <c r="G32" i="5"/>
  <c r="G41" i="5" s="1"/>
  <c r="F32" i="5"/>
  <c r="F41" i="5" s="1"/>
  <c r="H32" i="6"/>
  <c r="H41" i="6" s="1"/>
  <c r="G32" i="6"/>
  <c r="F32" i="6"/>
  <c r="F41" i="6" s="1"/>
  <c r="H32" i="7"/>
  <c r="G32" i="7"/>
  <c r="F32" i="7"/>
  <c r="F41" i="7" s="1"/>
  <c r="H32" i="8"/>
  <c r="H41" i="8" s="1"/>
  <c r="G32" i="8"/>
  <c r="G41" i="8" s="1"/>
  <c r="F32" i="8"/>
  <c r="F41" i="8" s="1"/>
  <c r="H32" i="9"/>
  <c r="G32" i="9"/>
  <c r="G41" i="9" s="1"/>
  <c r="F32" i="9"/>
  <c r="H32" i="10"/>
  <c r="G32" i="10"/>
  <c r="G41" i="10" s="1"/>
  <c r="F32" i="10"/>
  <c r="F41" i="10" s="1"/>
  <c r="H32" i="11"/>
  <c r="H41" i="11" s="1"/>
  <c r="G32" i="11"/>
  <c r="G41" i="11" s="1"/>
  <c r="F32" i="11"/>
  <c r="H32" i="12"/>
  <c r="H41" i="12" s="1"/>
  <c r="G32" i="12"/>
  <c r="F32" i="12"/>
  <c r="H32" i="13"/>
  <c r="H41" i="13" s="1"/>
  <c r="G32" i="13"/>
  <c r="G41" i="13" s="1"/>
  <c r="F32" i="13"/>
  <c r="F41" i="13" s="1"/>
  <c r="H32" i="14"/>
  <c r="H41" i="14" s="1"/>
  <c r="G32" i="14"/>
  <c r="F32" i="14"/>
  <c r="F41" i="14" s="1"/>
  <c r="H32" i="15"/>
  <c r="G32" i="15"/>
  <c r="F32" i="15"/>
  <c r="F41" i="15" s="1"/>
  <c r="H32" i="16"/>
  <c r="H41" i="16" s="1"/>
  <c r="G32" i="16"/>
  <c r="G41" i="16" s="1"/>
  <c r="F32" i="16"/>
  <c r="F41" i="16" s="1"/>
  <c r="H32" i="17"/>
  <c r="G32" i="17"/>
  <c r="G41" i="17" s="1"/>
  <c r="F32" i="17"/>
  <c r="H32" i="18"/>
  <c r="G32" i="18"/>
  <c r="G41" i="18" s="1"/>
  <c r="F32" i="18"/>
  <c r="F41" i="18" s="1"/>
  <c r="H32" i="19"/>
  <c r="H41" i="19" s="1"/>
  <c r="G32" i="19"/>
  <c r="G41" i="19" s="1"/>
  <c r="F32" i="19"/>
  <c r="H32" i="20"/>
  <c r="H41" i="20" s="1"/>
  <c r="G32" i="20"/>
  <c r="F32" i="20"/>
  <c r="H32" i="21"/>
  <c r="H41" i="21" s="1"/>
  <c r="G32" i="21"/>
  <c r="F32" i="21"/>
  <c r="F41" i="21" s="1"/>
  <c r="H32" i="1"/>
  <c r="H41" i="1" s="1"/>
  <c r="G32" i="1"/>
  <c r="F32" i="1"/>
  <c r="F41" i="1" s="1"/>
  <c r="H20" i="2"/>
  <c r="G20" i="2"/>
  <c r="F20" i="2"/>
  <c r="H20" i="3"/>
  <c r="G20" i="3"/>
  <c r="F20" i="3"/>
  <c r="H20" i="4"/>
  <c r="G20" i="4"/>
  <c r="F20" i="4"/>
  <c r="H20" i="5"/>
  <c r="G20" i="5"/>
  <c r="F20" i="5"/>
  <c r="H20" i="6"/>
  <c r="G20" i="6"/>
  <c r="F20" i="6"/>
  <c r="H20" i="7"/>
  <c r="G20" i="7"/>
  <c r="F20" i="7"/>
  <c r="H20" i="8"/>
  <c r="G20" i="8"/>
  <c r="F20" i="8"/>
  <c r="H20" i="9"/>
  <c r="G20" i="9"/>
  <c r="F20" i="9"/>
  <c r="H20" i="10"/>
  <c r="G20" i="10"/>
  <c r="F20" i="10"/>
  <c r="H20" i="11"/>
  <c r="G20" i="11"/>
  <c r="F20" i="11"/>
  <c r="H20" i="12"/>
  <c r="G20" i="12"/>
  <c r="F20" i="12"/>
  <c r="H20" i="13"/>
  <c r="G20" i="13"/>
  <c r="F20" i="13"/>
  <c r="H20" i="14"/>
  <c r="G20" i="14"/>
  <c r="F20" i="14"/>
  <c r="H20" i="15"/>
  <c r="G20" i="15"/>
  <c r="F20" i="15"/>
  <c r="H20" i="16"/>
  <c r="G20" i="16"/>
  <c r="F20" i="16"/>
  <c r="H20" i="17"/>
  <c r="G20" i="17"/>
  <c r="F20" i="17"/>
  <c r="H20" i="18"/>
  <c r="G20" i="18"/>
  <c r="F20" i="18"/>
  <c r="H20" i="19"/>
  <c r="G20" i="19"/>
  <c r="F20" i="19"/>
  <c r="H20" i="20"/>
  <c r="G20" i="20"/>
  <c r="F20" i="20"/>
  <c r="H20" i="21"/>
  <c r="G20" i="21"/>
  <c r="F20" i="21"/>
  <c r="H20" i="1"/>
  <c r="G20" i="1"/>
  <c r="F20" i="1"/>
  <c r="H7" i="2"/>
  <c r="H30" i="2" s="1"/>
  <c r="G7" i="2"/>
  <c r="F7" i="2"/>
  <c r="H7" i="3"/>
  <c r="H30" i="3" s="1"/>
  <c r="G7" i="3"/>
  <c r="G30" i="3" s="1"/>
  <c r="F7" i="3"/>
  <c r="F30" i="3" s="1"/>
  <c r="H7" i="4"/>
  <c r="H30" i="4" s="1"/>
  <c r="G7" i="4"/>
  <c r="F7" i="4"/>
  <c r="F30" i="4" s="1"/>
  <c r="H7" i="5"/>
  <c r="G7" i="5"/>
  <c r="F7" i="5"/>
  <c r="F30" i="5" s="1"/>
  <c r="H7" i="6"/>
  <c r="H30" i="6" s="1"/>
  <c r="G7" i="6"/>
  <c r="G30" i="6" s="1"/>
  <c r="F7" i="6"/>
  <c r="F30" i="6" s="1"/>
  <c r="H7" i="7"/>
  <c r="G7" i="7"/>
  <c r="G30" i="7" s="1"/>
  <c r="F7" i="7"/>
  <c r="H7" i="8"/>
  <c r="G7" i="8"/>
  <c r="G30" i="8" s="1"/>
  <c r="F7" i="8"/>
  <c r="F30" i="8" s="1"/>
  <c r="F42" i="8" s="1"/>
  <c r="H7" i="9"/>
  <c r="H30" i="9" s="1"/>
  <c r="G7" i="9"/>
  <c r="G30" i="9" s="1"/>
  <c r="F7" i="9"/>
  <c r="H7" i="10"/>
  <c r="H30" i="10" s="1"/>
  <c r="G7" i="10"/>
  <c r="F7" i="10"/>
  <c r="H7" i="11"/>
  <c r="H30" i="11" s="1"/>
  <c r="G7" i="11"/>
  <c r="G30" i="11" s="1"/>
  <c r="F7" i="11"/>
  <c r="F30" i="11" s="1"/>
  <c r="H7" i="12"/>
  <c r="H30" i="12" s="1"/>
  <c r="G7" i="12"/>
  <c r="F7" i="12"/>
  <c r="F30" i="12" s="1"/>
  <c r="H7" i="13"/>
  <c r="G7" i="13"/>
  <c r="F7" i="13"/>
  <c r="F30" i="13" s="1"/>
  <c r="H7" i="14"/>
  <c r="H30" i="14" s="1"/>
  <c r="H42" i="14" s="1"/>
  <c r="G7" i="14"/>
  <c r="G30" i="14" s="1"/>
  <c r="F7" i="14"/>
  <c r="F30" i="14" s="1"/>
  <c r="H7" i="15"/>
  <c r="G7" i="15"/>
  <c r="G30" i="15" s="1"/>
  <c r="F7" i="15"/>
  <c r="H7" i="16"/>
  <c r="G7" i="16"/>
  <c r="G30" i="16" s="1"/>
  <c r="F7" i="16"/>
  <c r="F30" i="16" s="1"/>
  <c r="F42" i="16" s="1"/>
  <c r="H7" i="17"/>
  <c r="H30" i="17" s="1"/>
  <c r="G7" i="17"/>
  <c r="G30" i="17" s="1"/>
  <c r="F7" i="17"/>
  <c r="H7" i="18"/>
  <c r="H30" i="18" s="1"/>
  <c r="G7" i="18"/>
  <c r="F7" i="18"/>
  <c r="H7" i="19"/>
  <c r="H30" i="19" s="1"/>
  <c r="G7" i="19"/>
  <c r="G30" i="19" s="1"/>
  <c r="F7" i="19"/>
  <c r="F30" i="19" s="1"/>
  <c r="H7" i="20"/>
  <c r="H30" i="20" s="1"/>
  <c r="G7" i="20"/>
  <c r="F7" i="20"/>
  <c r="F30" i="20" s="1"/>
  <c r="H7" i="21"/>
  <c r="G7" i="21"/>
  <c r="F7" i="21"/>
  <c r="F30" i="21" s="1"/>
  <c r="H7" i="1"/>
  <c r="H30" i="1" s="1"/>
  <c r="H42" i="1" s="1"/>
  <c r="G7" i="1"/>
  <c r="G30" i="1" s="1"/>
  <c r="F7" i="1"/>
  <c r="F30" i="1" s="1"/>
  <c r="G30" i="13" l="1"/>
  <c r="H41" i="18"/>
  <c r="H41" i="10"/>
  <c r="G45" i="7"/>
  <c r="G118" i="7" s="1"/>
  <c r="G45" i="5"/>
  <c r="G118" i="5" s="1"/>
  <c r="H45" i="4"/>
  <c r="H118" i="4" s="1"/>
  <c r="H30" i="21"/>
  <c r="H42" i="21" s="1"/>
  <c r="G30" i="18"/>
  <c r="G42" i="18" s="1"/>
  <c r="F30" i="15"/>
  <c r="F42" i="15" s="1"/>
  <c r="H30" i="13"/>
  <c r="H42" i="13" s="1"/>
  <c r="G30" i="10"/>
  <c r="G42" i="10" s="1"/>
  <c r="F30" i="7"/>
  <c r="H30" i="5"/>
  <c r="H42" i="5" s="1"/>
  <c r="G30" i="2"/>
  <c r="G42" i="2" s="1"/>
  <c r="G41" i="20"/>
  <c r="G42" i="20" s="1"/>
  <c r="F41" i="17"/>
  <c r="H41" i="15"/>
  <c r="G41" i="12"/>
  <c r="F41" i="9"/>
  <c r="H41" i="7"/>
  <c r="G41" i="4"/>
  <c r="G45" i="19"/>
  <c r="G118" i="19" s="1"/>
  <c r="F45" i="18"/>
  <c r="F118" i="18" s="1"/>
  <c r="H45" i="7"/>
  <c r="H118" i="7" s="1"/>
  <c r="G30" i="21"/>
  <c r="F30" i="10"/>
  <c r="F42" i="10" s="1"/>
  <c r="G41" i="15"/>
  <c r="F41" i="4"/>
  <c r="H45" i="15"/>
  <c r="H118" i="15" s="1"/>
  <c r="F42" i="20"/>
  <c r="F42" i="4"/>
  <c r="G45" i="11"/>
  <c r="G118" i="11" s="1"/>
  <c r="F45" i="10"/>
  <c r="F118" i="10" s="1"/>
  <c r="H30" i="16"/>
  <c r="H42" i="16" s="1"/>
  <c r="F30" i="2"/>
  <c r="F42" i="2" s="1"/>
  <c r="F41" i="12"/>
  <c r="F42" i="12" s="1"/>
  <c r="H42" i="18"/>
  <c r="G30" i="20"/>
  <c r="F30" i="17"/>
  <c r="F42" i="17" s="1"/>
  <c r="H30" i="15"/>
  <c r="H42" i="15" s="1"/>
  <c r="G30" i="12"/>
  <c r="F30" i="9"/>
  <c r="H30" i="7"/>
  <c r="G30" i="4"/>
  <c r="G41" i="1"/>
  <c r="F41" i="19"/>
  <c r="H41" i="17"/>
  <c r="H42" i="17" s="1"/>
  <c r="G41" i="14"/>
  <c r="G42" i="14" s="1"/>
  <c r="F41" i="11"/>
  <c r="H41" i="9"/>
  <c r="G41" i="6"/>
  <c r="G42" i="6" s="1"/>
  <c r="F41" i="3"/>
  <c r="H45" i="1"/>
  <c r="H118" i="1" s="1"/>
  <c r="G45" i="3"/>
  <c r="G118" i="3" s="1"/>
  <c r="F45" i="2"/>
  <c r="F118" i="2" s="1"/>
  <c r="H30" i="8"/>
  <c r="H42" i="8" s="1"/>
  <c r="H41" i="2"/>
  <c r="F42" i="1"/>
  <c r="H42" i="20"/>
  <c r="F42" i="14"/>
  <c r="F42" i="6"/>
  <c r="H45" i="14"/>
  <c r="H118" i="14" s="1"/>
  <c r="G45" i="4"/>
  <c r="G118" i="4" s="1"/>
  <c r="F30" i="18"/>
  <c r="F42" i="18" s="1"/>
  <c r="G30" i="5"/>
  <c r="F41" i="20"/>
  <c r="G41" i="7"/>
  <c r="G42" i="1"/>
  <c r="F42" i="19"/>
  <c r="H42" i="9"/>
  <c r="F42" i="13"/>
  <c r="F42" i="5"/>
  <c r="F45" i="19"/>
  <c r="F118" i="19" s="1"/>
  <c r="G45" i="18"/>
  <c r="G118" i="18" s="1"/>
  <c r="H45" i="6"/>
  <c r="H118" i="6" s="1"/>
  <c r="G45" i="21"/>
  <c r="G118" i="21" s="1"/>
  <c r="G45" i="10"/>
  <c r="G118" i="10" s="1"/>
  <c r="F45" i="11"/>
  <c r="F118" i="11" s="1"/>
  <c r="H45" i="21"/>
  <c r="H118" i="21" s="1"/>
  <c r="H45" i="20"/>
  <c r="H118" i="20" s="1"/>
  <c r="F45" i="17"/>
  <c r="F118" i="17" s="1"/>
  <c r="F45" i="16"/>
  <c r="F118" i="16" s="1"/>
  <c r="G45" i="16"/>
  <c r="G118" i="16" s="1"/>
  <c r="H45" i="13"/>
  <c r="H118" i="13" s="1"/>
  <c r="H45" i="12"/>
  <c r="H118" i="12" s="1"/>
  <c r="F45" i="9"/>
  <c r="F118" i="9" s="1"/>
  <c r="F45" i="8"/>
  <c r="F118" i="8" s="1"/>
  <c r="G45" i="8"/>
  <c r="G118" i="8" s="1"/>
  <c r="H45" i="5"/>
  <c r="H118" i="5" s="1"/>
  <c r="G45" i="2"/>
  <c r="G118" i="2" s="1"/>
  <c r="H45" i="2"/>
  <c r="H118" i="2" s="1"/>
  <c r="F45" i="1"/>
  <c r="F118" i="1" s="1"/>
  <c r="G45" i="1"/>
  <c r="G118" i="1" s="1"/>
  <c r="H45" i="19"/>
  <c r="H118" i="19" s="1"/>
  <c r="H45" i="18"/>
  <c r="H118" i="18" s="1"/>
  <c r="F45" i="15"/>
  <c r="F118" i="15" s="1"/>
  <c r="F45" i="14"/>
  <c r="F118" i="14" s="1"/>
  <c r="G45" i="14"/>
  <c r="G118" i="14" s="1"/>
  <c r="H45" i="11"/>
  <c r="H118" i="11" s="1"/>
  <c r="H45" i="10"/>
  <c r="H118" i="10" s="1"/>
  <c r="F45" i="7"/>
  <c r="F118" i="7" s="1"/>
  <c r="F45" i="6"/>
  <c r="F118" i="6" s="1"/>
  <c r="G45" i="6"/>
  <c r="G118" i="6" s="1"/>
  <c r="H45" i="3"/>
  <c r="H118" i="3" s="1"/>
  <c r="F45" i="21"/>
  <c r="F118" i="21" s="1"/>
  <c r="F45" i="20"/>
  <c r="F118" i="20" s="1"/>
  <c r="G45" i="20"/>
  <c r="G118" i="20" s="1"/>
  <c r="H45" i="17"/>
  <c r="H118" i="17" s="1"/>
  <c r="H45" i="16"/>
  <c r="H118" i="16" s="1"/>
  <c r="F45" i="13"/>
  <c r="F118" i="13" s="1"/>
  <c r="F45" i="12"/>
  <c r="F118" i="12" s="1"/>
  <c r="G45" i="12"/>
  <c r="G118" i="12" s="1"/>
  <c r="H45" i="9"/>
  <c r="H118" i="9" s="1"/>
  <c r="H45" i="8"/>
  <c r="H118" i="8" s="1"/>
  <c r="F45" i="5"/>
  <c r="F118" i="5" s="1"/>
  <c r="F45" i="4"/>
  <c r="F118" i="4" s="1"/>
  <c r="F45" i="3"/>
  <c r="F118" i="3" s="1"/>
  <c r="G42" i="17"/>
  <c r="G42" i="13"/>
  <c r="H42" i="12"/>
  <c r="G42" i="9"/>
  <c r="G42" i="5"/>
  <c r="H42" i="4"/>
  <c r="F42" i="21"/>
  <c r="H42" i="19"/>
  <c r="G42" i="16"/>
  <c r="G42" i="12"/>
  <c r="H42" i="11"/>
  <c r="G42" i="8"/>
  <c r="H42" i="7"/>
  <c r="G42" i="4"/>
  <c r="H42" i="3"/>
  <c r="F42" i="11"/>
  <c r="F42" i="7"/>
  <c r="F42" i="3"/>
  <c r="G42" i="19"/>
  <c r="G42" i="15"/>
  <c r="G42" i="11"/>
  <c r="H42" i="10"/>
  <c r="G42" i="7"/>
  <c r="H42" i="6"/>
  <c r="G42" i="3"/>
  <c r="H42" i="2"/>
  <c r="G42" i="21"/>
  <c r="F42" i="9" l="1"/>
</calcChain>
</file>

<file path=xl/sharedStrings.xml><?xml version="1.0" encoding="utf-8"?>
<sst xmlns="http://schemas.openxmlformats.org/spreadsheetml/2006/main" count="1155" uniqueCount="66">
  <si>
    <t>LOCAL GOVERNMENT MTEF ALLOCATIONS: 2023/24 - 2025/26</t>
  </si>
  <si>
    <t/>
  </si>
  <si>
    <t xml:space="preserve">
Summary</t>
  </si>
  <si>
    <t>2023/24
 R thousands</t>
  </si>
  <si>
    <t>2024/25
 R thousands</t>
  </si>
  <si>
    <t>2025/26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</si>
  <si>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</si>
  <si>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</si>
  <si>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</si>
  <si>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</si>
  <si>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</si>
  <si>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</si>
  <si>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</si>
  <si>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</si>
  <si>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</si>
  <si>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</si>
  <si>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</si>
  <si>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</si>
  <si>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</si>
  <si>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</si>
  <si>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</si>
  <si>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</si>
  <si>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Metro informal settlements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</si>
  <si>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</si>
  <si>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</si>
  <si>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</si>
  <si>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</si>
  <si>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</si>
  <si>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</si>
  <si>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</si>
  <si>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</si>
  <si>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</si>
  <si>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</si>
  <si>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</si>
  <si>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</si>
  <si>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</si>
  <si>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</si>
  <si>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</si>
  <si>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</si>
  <si>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Bucket eradication programme grant</t>
  </si>
  <si>
    <t>Sub total indirect transfers</t>
  </si>
  <si>
    <t>Total</t>
  </si>
  <si>
    <t xml:space="preserve">
C DC30   Gert Sibande</t>
  </si>
  <si>
    <t xml:space="preserve">
C DC31   Nkangala</t>
  </si>
  <si>
    <t xml:space="preserve">
C DC32   Ehlanzeni</t>
  </si>
  <si>
    <t xml:space="preserve">
B MP301  Albert Luthuli</t>
  </si>
  <si>
    <t xml:space="preserve">
B MP302  Msukaligwa</t>
  </si>
  <si>
    <t xml:space="preserve">
B MP303  Mkhondo</t>
  </si>
  <si>
    <t xml:space="preserve">
B MP304  Pixley Ka Seme (MP)</t>
  </si>
  <si>
    <t xml:space="preserve">
B MP305  Lekwa</t>
  </si>
  <si>
    <t xml:space="preserve">
B MP306  Dipaleseng</t>
  </si>
  <si>
    <t xml:space="preserve">
B MP307  Govan Mbeki</t>
  </si>
  <si>
    <t xml:space="preserve">
B MP311  Victor Khanye</t>
  </si>
  <si>
    <t xml:space="preserve">
B MP312  Emalahleni (MP)</t>
  </si>
  <si>
    <t xml:space="preserve">
B MP313  Steve Tshwete</t>
  </si>
  <si>
    <t xml:space="preserve">
B MP314  Emakhazeni</t>
  </si>
  <si>
    <t xml:space="preserve">
B MP315  Thembisile Hani</t>
  </si>
  <si>
    <t xml:space="preserve">
B MP316  Dr J.S. Moroka</t>
  </si>
  <si>
    <t xml:space="preserve">
B MP321  Thaba Chweu</t>
  </si>
  <si>
    <t xml:space="preserve">
B MP324  Nkomazi</t>
  </si>
  <si>
    <t xml:space="preserve">
B MP325  Bushbuckridge</t>
  </si>
  <si>
    <t xml:space="preserve">
B MP326  City of Mbombela</t>
  </si>
  <si>
    <t>Transfers from Provincial Departments</t>
  </si>
  <si>
    <t>Municipal Allocations from Provincial Departments</t>
  </si>
  <si>
    <t>of which</t>
  </si>
  <si>
    <t>Total: Transfers from Provincial Departments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</si>
</sst>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_(* #,##0,_);_(* \(#,##0,\);_(* &quot;- &quot;?_);_(@_)"/>
  </numFmts>
  <fonts count="12" x14ac:knownFonts="1">
    <font>
      <sz val="10"/>
      <color rgb="FF000000"/>
      <name val="ARIAL"/>
    </font>
    <font>
      <b/>
      <sz val="11"/>
      <color rgb="FF000000"/>
      <name val="ARIAL NARROW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5" fillId="0" borderId="2" xfId="0" quotePrefix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indent="1"/>
    </xf>
    <xf numFmtId="165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2"/>
    </xf>
    <xf numFmtId="165" fontId="10" fillId="0" borderId="4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right" vertical="center"/>
    </xf>
    <xf numFmtId="165" fontId="10" fillId="0" borderId="6" xfId="0" applyNumberFormat="1" applyFont="1" applyBorder="1" applyAlignment="1">
      <alignment horizontal="right" vertical="center"/>
    </xf>
    <xf numFmtId="165" fontId="10" fillId="0" borderId="7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10" fillId="0" borderId="8" xfId="0" applyNumberFormat="1" applyFont="1" applyBorder="1" applyAlignment="1">
      <alignment horizontal="right" vertical="center"/>
    </xf>
    <xf numFmtId="165" fontId="10" fillId="0" borderId="9" xfId="0" applyNumberFormat="1" applyFont="1" applyBorder="1" applyAlignment="1">
      <alignment horizontal="right" vertical="center"/>
    </xf>
    <xf numFmtId="165" fontId="10" fillId="0" borderId="10" xfId="0" applyNumberFormat="1" applyFont="1" applyBorder="1" applyAlignment="1">
      <alignment horizontal="right" vertical="center"/>
    </xf>
    <xf numFmtId="165" fontId="10" fillId="0" borderId="11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5" fillId="0" borderId="3" xfId="0" applyFont="1" applyBorder="1" applyAlignment="1">
      <alignment horizontal="left" vertical="center" indent="1"/>
    </xf>
    <xf numFmtId="165" fontId="5" fillId="0" borderId="3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0" fillId="0" borderId="0" xfId="0" applyNumberFormat="1"/>
    <xf numFmtId="0" fontId="4" fillId="0" borderId="2" xfId="0" applyFont="1" applyBorder="1" applyAlignment="1">
      <alignment horizontal="left" wrapText="1" indent="1"/>
    </xf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165" fontId="10" fillId="0" borderId="0" xfId="0" applyNumberFormat="1" applyFont="1"/>
    <xf numFmtId="0" fontId="6" fillId="0" borderId="3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H250"/>
  <sheetViews>
    <sheetView showGridLines="0" tabSelected="1" workbookViewId="0"/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8141511000</v>
      </c>
      <c r="G5" s="3">
        <v>8823737000</v>
      </c>
      <c r="H5" s="3">
        <v>9314333000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3451821000</v>
      </c>
      <c r="G7" s="4">
        <f>SUM(G8:G19)</f>
        <v>3535230000</v>
      </c>
      <c r="H7" s="4">
        <f>SUM(H8:H19)</f>
        <v>3697567000</v>
      </c>
    </row>
    <row r="8" spans="5:8" ht="13" x14ac:dyDescent="0.3">
      <c r="E8" s="26" t="s">
        <v>11</v>
      </c>
      <c r="F8" s="11">
        <v>2097302000</v>
      </c>
      <c r="G8" s="11">
        <v>2186738000</v>
      </c>
      <c r="H8" s="11">
        <v>2288302000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255673000</v>
      </c>
      <c r="G11" s="11">
        <v>254146000</v>
      </c>
      <c r="H11" s="11">
        <v>265532000</v>
      </c>
    </row>
    <row r="12" spans="5:8" ht="13" x14ac:dyDescent="0.3">
      <c r="E12" s="26" t="s">
        <v>15</v>
      </c>
      <c r="F12" s="19">
        <v>25000000</v>
      </c>
      <c r="G12" s="19">
        <v>42000000</v>
      </c>
      <c r="H12" s="19">
        <v>63000000</v>
      </c>
    </row>
    <row r="13" spans="5:8" ht="13" x14ac:dyDescent="0.3">
      <c r="E13" s="26" t="s">
        <v>16</v>
      </c>
      <c r="F13" s="19">
        <v>7351000</v>
      </c>
      <c r="G13" s="19">
        <v>7683000</v>
      </c>
      <c r="H13" s="19">
        <v>8026000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505793000</v>
      </c>
      <c r="G15" s="11">
        <v>528508000</v>
      </c>
      <c r="H15" s="11">
        <v>534289000</v>
      </c>
    </row>
    <row r="16" spans="5:8" ht="13" x14ac:dyDescent="0.3">
      <c r="E16" s="26" t="s">
        <v>19</v>
      </c>
      <c r="F16" s="11">
        <v>483937000</v>
      </c>
      <c r="G16" s="11">
        <v>454470000</v>
      </c>
      <c r="H16" s="11">
        <v>474000000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>
        <v>76765000</v>
      </c>
      <c r="G18" s="11">
        <v>61685000</v>
      </c>
      <c r="H18" s="11">
        <v>64418000</v>
      </c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168076000</v>
      </c>
      <c r="G20" s="3">
        <f>SUM(G21:G29)</f>
        <v>116880000</v>
      </c>
      <c r="H20" s="3">
        <f>SUM(H21:H29)</f>
        <v>97671000</v>
      </c>
    </row>
    <row r="21" spans="5:8" ht="13" x14ac:dyDescent="0.3">
      <c r="E21" s="26" t="s">
        <v>24</v>
      </c>
      <c r="F21" s="19">
        <v>45090000</v>
      </c>
      <c r="G21" s="19">
        <v>49344000</v>
      </c>
      <c r="H21" s="19">
        <v>51652000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62879000</v>
      </c>
      <c r="G23" s="11"/>
      <c r="H23" s="11"/>
    </row>
    <row r="24" spans="5:8" ht="13" x14ac:dyDescent="0.3">
      <c r="E24" s="26" t="s">
        <v>27</v>
      </c>
      <c r="F24" s="11">
        <v>37107000</v>
      </c>
      <c r="G24" s="11">
        <v>40536000</v>
      </c>
      <c r="H24" s="11">
        <v>41019000</v>
      </c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23000000</v>
      </c>
      <c r="G26" s="11">
        <v>27000000</v>
      </c>
      <c r="H26" s="11">
        <v>5000000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11761408000</v>
      </c>
      <c r="G30" s="18">
        <f>+G5+G6+G7+G20</f>
        <v>12475847000</v>
      </c>
      <c r="H30" s="18">
        <f>+H5+H6+H7+H20</f>
        <v>13109571000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1228760000</v>
      </c>
      <c r="G32" s="3">
        <f>SUM(G33:G38)</f>
        <v>865250000</v>
      </c>
      <c r="H32" s="3">
        <f>SUM(H33:H38)</f>
        <v>1049146000</v>
      </c>
    </row>
    <row r="33" spans="5:8" ht="13" x14ac:dyDescent="0.3">
      <c r="E33" s="26" t="s">
        <v>18</v>
      </c>
      <c r="F33" s="11">
        <v>820000000</v>
      </c>
      <c r="G33" s="11">
        <v>411399000</v>
      </c>
      <c r="H33" s="11">
        <v>429602000</v>
      </c>
    </row>
    <row r="34" spans="5:8" ht="13" x14ac:dyDescent="0.3">
      <c r="E34" s="26" t="s">
        <v>36</v>
      </c>
      <c r="F34" s="11">
        <v>325660000</v>
      </c>
      <c r="G34" s="11">
        <v>322862000</v>
      </c>
      <c r="H34" s="11">
        <v>486344000</v>
      </c>
    </row>
    <row r="35" spans="5:8" ht="13" x14ac:dyDescent="0.3">
      <c r="E35" s="26" t="s">
        <v>37</v>
      </c>
      <c r="F35" s="11">
        <v>3100000</v>
      </c>
      <c r="G35" s="11">
        <v>5600000</v>
      </c>
      <c r="H35" s="11">
        <v>4200000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80000000</v>
      </c>
      <c r="G37" s="11">
        <v>125389000</v>
      </c>
      <c r="H37" s="11">
        <v>129000000</v>
      </c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1228760000</v>
      </c>
      <c r="G41" s="30">
        <f>+G32+G39</f>
        <v>865250000</v>
      </c>
      <c r="H41" s="30">
        <f>+H32+H39</f>
        <v>1049146000</v>
      </c>
    </row>
    <row r="42" spans="5:8" ht="14" x14ac:dyDescent="0.3">
      <c r="E42" s="29" t="s">
        <v>41</v>
      </c>
      <c r="F42" s="30">
        <f>+F30+F41</f>
        <v>12990168000</v>
      </c>
      <c r="G42" s="30">
        <f>+G30+G41</f>
        <v>13341097000</v>
      </c>
      <c r="H42" s="30">
        <f>+H30+H41</f>
        <v>14158717000</v>
      </c>
    </row>
    <row r="43" spans="5:8" x14ac:dyDescent="0.25">
      <c r="F43" s="21"/>
      <c r="G43" s="21"/>
      <c r="H43" s="21"/>
    </row>
    <row r="44" spans="5:8" ht="13" hidden="1" x14ac:dyDescent="0.25">
      <c r="E44" s="2" t="s">
        <v>62</v>
      </c>
      <c r="F44" s="3"/>
      <c r="G44" s="3"/>
      <c r="H44" s="3"/>
    </row>
    <row r="45" spans="5:8" ht="13" hidden="1" x14ac:dyDescent="0.25"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hidden="1" x14ac:dyDescent="0.25">
      <c r="E46" s="5" t="s">
        <v>64</v>
      </c>
      <c r="F46" s="3"/>
      <c r="G46" s="3"/>
      <c r="H46" s="3"/>
    </row>
    <row r="47" spans="5:8" ht="13" hidden="1" x14ac:dyDescent="0.25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5">
      <c r="E48" s="6"/>
      <c r="F48" s="7"/>
      <c r="G48" s="8"/>
      <c r="H48" s="9"/>
    </row>
    <row r="49" spans="5:8" hidden="1" x14ac:dyDescent="0.25">
      <c r="E49" s="6"/>
      <c r="F49" s="10"/>
      <c r="G49" s="11"/>
      <c r="H49" s="12"/>
    </row>
    <row r="50" spans="5:8" hidden="1" x14ac:dyDescent="0.25">
      <c r="E50" s="6"/>
      <c r="F50" s="10"/>
      <c r="G50" s="11"/>
      <c r="H50" s="12"/>
    </row>
    <row r="51" spans="5:8" hidden="1" x14ac:dyDescent="0.25">
      <c r="E51" s="6"/>
      <c r="F51" s="13"/>
      <c r="G51" s="14"/>
      <c r="H51" s="15"/>
    </row>
    <row r="52" spans="5:8" hidden="1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hidden="1" x14ac:dyDescent="0.25">
      <c r="E118" s="17" t="s">
        <v>65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E1:H250"/>
  <sheetViews>
    <sheetView showGridLines="0" workbookViewId="0"/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50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100018000</v>
      </c>
      <c r="G5" s="3">
        <v>108393000</v>
      </c>
      <c r="H5" s="3">
        <v>112723000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36705000</v>
      </c>
      <c r="G7" s="4">
        <f>SUM(G8:G19)</f>
        <v>38189000</v>
      </c>
      <c r="H7" s="4">
        <f>SUM(H8:H19)</f>
        <v>39735000</v>
      </c>
    </row>
    <row r="8" spans="5:8" ht="13" x14ac:dyDescent="0.3">
      <c r="E8" s="26" t="s">
        <v>11</v>
      </c>
      <c r="F8" s="11">
        <v>21705000</v>
      </c>
      <c r="G8" s="11">
        <v>22515000</v>
      </c>
      <c r="H8" s="11">
        <v>23359000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15000000</v>
      </c>
      <c r="G11" s="11">
        <v>15674000</v>
      </c>
      <c r="H11" s="11">
        <v>16376000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4006000</v>
      </c>
      <c r="G20" s="3">
        <f>SUM(G21:G29)</f>
        <v>6850000</v>
      </c>
      <c r="H20" s="3">
        <f>SUM(H21:H29)</f>
        <v>2988000</v>
      </c>
    </row>
    <row r="21" spans="5:8" ht="13" x14ac:dyDescent="0.3">
      <c r="E21" s="26" t="s">
        <v>24</v>
      </c>
      <c r="F21" s="19">
        <v>2850000</v>
      </c>
      <c r="G21" s="19">
        <v>2850000</v>
      </c>
      <c r="H21" s="19">
        <v>2988000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1156000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>
        <v>4000000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140729000</v>
      </c>
      <c r="G30" s="18">
        <f>+G5+G6+G7+G20</f>
        <v>153432000</v>
      </c>
      <c r="H30" s="18">
        <f>+H5+H6+H7+H20</f>
        <v>155446000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60558000</v>
      </c>
      <c r="G32" s="3">
        <f>SUM(G33:G38)</f>
        <v>22044000</v>
      </c>
      <c r="H32" s="3">
        <f>SUM(H33:H38)</f>
        <v>32745000</v>
      </c>
    </row>
    <row r="33" spans="5:8" ht="13" x14ac:dyDescent="0.3">
      <c r="E33" s="26" t="s">
        <v>18</v>
      </c>
      <c r="F33" s="11">
        <v>60000000</v>
      </c>
      <c r="G33" s="11">
        <v>21399000</v>
      </c>
      <c r="H33" s="11">
        <v>30000000</v>
      </c>
    </row>
    <row r="34" spans="5:8" ht="13" x14ac:dyDescent="0.3">
      <c r="E34" s="26" t="s">
        <v>36</v>
      </c>
      <c r="F34" s="11">
        <v>558000</v>
      </c>
      <c r="G34" s="11">
        <v>645000</v>
      </c>
      <c r="H34" s="11">
        <v>2745000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60558000</v>
      </c>
      <c r="G41" s="30">
        <f>+G32+G39</f>
        <v>22044000</v>
      </c>
      <c r="H41" s="30">
        <f>+H32+H39</f>
        <v>32745000</v>
      </c>
    </row>
    <row r="42" spans="5:8" ht="14" x14ac:dyDescent="0.3">
      <c r="E42" s="29" t="s">
        <v>41</v>
      </c>
      <c r="F42" s="30">
        <f>+F30+F41</f>
        <v>201287000</v>
      </c>
      <c r="G42" s="30">
        <f>+G30+G41</f>
        <v>175476000</v>
      </c>
      <c r="H42" s="30">
        <f>+H30+H41</f>
        <v>188191000</v>
      </c>
    </row>
    <row r="43" spans="5:8" x14ac:dyDescent="0.25">
      <c r="F43" s="21"/>
      <c r="G43" s="21"/>
      <c r="H43" s="21"/>
    </row>
    <row r="44" spans="5:8" ht="13" hidden="1" x14ac:dyDescent="0.25">
      <c r="E44" s="2" t="s">
        <v>62</v>
      </c>
      <c r="F44" s="3"/>
      <c r="G44" s="3"/>
      <c r="H44" s="3"/>
    </row>
    <row r="45" spans="5:8" ht="13" hidden="1" x14ac:dyDescent="0.25"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hidden="1" x14ac:dyDescent="0.25">
      <c r="E46" s="5" t="s">
        <v>64</v>
      </c>
      <c r="F46" s="3"/>
      <c r="G46" s="3"/>
      <c r="H46" s="3"/>
    </row>
    <row r="47" spans="5:8" ht="13" hidden="1" x14ac:dyDescent="0.25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5">
      <c r="E48" s="6"/>
      <c r="F48" s="7"/>
      <c r="G48" s="8"/>
      <c r="H48" s="9"/>
    </row>
    <row r="49" spans="5:8" hidden="1" x14ac:dyDescent="0.25">
      <c r="E49" s="6"/>
      <c r="F49" s="10"/>
      <c r="G49" s="11"/>
      <c r="H49" s="12"/>
    </row>
    <row r="50" spans="5:8" hidden="1" x14ac:dyDescent="0.25">
      <c r="E50" s="6"/>
      <c r="F50" s="10"/>
      <c r="G50" s="11"/>
      <c r="H50" s="12"/>
    </row>
    <row r="51" spans="5:8" hidden="1" x14ac:dyDescent="0.25">
      <c r="E51" s="6"/>
      <c r="F51" s="13"/>
      <c r="G51" s="14"/>
      <c r="H51" s="15"/>
    </row>
    <row r="52" spans="5:8" hidden="1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hidden="1" x14ac:dyDescent="0.25">
      <c r="E118" s="17" t="s">
        <v>65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E1:H250"/>
  <sheetViews>
    <sheetView showGridLines="0" workbookViewId="0"/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51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426701000</v>
      </c>
      <c r="G5" s="3">
        <v>473238000</v>
      </c>
      <c r="H5" s="3">
        <v>528732000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111490000</v>
      </c>
      <c r="G7" s="4">
        <f>SUM(G8:G19)</f>
        <v>94924000</v>
      </c>
      <c r="H7" s="4">
        <f>SUM(H8:H19)</f>
        <v>99181000</v>
      </c>
    </row>
    <row r="8" spans="5:8" ht="13" x14ac:dyDescent="0.3">
      <c r="E8" s="26" t="s">
        <v>11</v>
      </c>
      <c r="F8" s="11">
        <v>68840000</v>
      </c>
      <c r="G8" s="11">
        <v>71936000</v>
      </c>
      <c r="H8" s="11">
        <v>75163000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42650000</v>
      </c>
      <c r="G11" s="11">
        <v>22988000</v>
      </c>
      <c r="H11" s="11">
        <v>24018000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28813000</v>
      </c>
      <c r="G20" s="3">
        <f>SUM(G21:G29)</f>
        <v>28768000</v>
      </c>
      <c r="H20" s="3">
        <f>SUM(H21:H29)</f>
        <v>30156000</v>
      </c>
    </row>
    <row r="21" spans="5:8" ht="13" x14ac:dyDescent="0.3">
      <c r="E21" s="26" t="s">
        <v>24</v>
      </c>
      <c r="F21" s="19">
        <v>2100000</v>
      </c>
      <c r="G21" s="19">
        <v>3518000</v>
      </c>
      <c r="H21" s="19">
        <v>3656000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2713000</v>
      </c>
      <c r="G23" s="11"/>
      <c r="H23" s="11"/>
    </row>
    <row r="24" spans="5:8" ht="13" x14ac:dyDescent="0.3">
      <c r="E24" s="26" t="s">
        <v>27</v>
      </c>
      <c r="F24" s="11">
        <v>24000000</v>
      </c>
      <c r="G24" s="11">
        <v>25250000</v>
      </c>
      <c r="H24" s="11">
        <v>26500000</v>
      </c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567004000</v>
      </c>
      <c r="G30" s="18">
        <f>+G5+G6+G7+G20</f>
        <v>596930000</v>
      </c>
      <c r="H30" s="18">
        <f>+H5+H6+H7+H20</f>
        <v>658069000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5634000</v>
      </c>
      <c r="G32" s="3">
        <f>SUM(G33:G38)</f>
        <v>31125000</v>
      </c>
      <c r="H32" s="3">
        <f>SUM(H33:H38)</f>
        <v>32925000</v>
      </c>
    </row>
    <row r="33" spans="5:8" ht="13" x14ac:dyDescent="0.3">
      <c r="E33" s="26" t="s">
        <v>18</v>
      </c>
      <c r="F33" s="11">
        <v>5000000</v>
      </c>
      <c r="G33" s="11">
        <v>30000000</v>
      </c>
      <c r="H33" s="11">
        <v>30000000</v>
      </c>
    </row>
    <row r="34" spans="5:8" ht="13" x14ac:dyDescent="0.3">
      <c r="E34" s="26" t="s">
        <v>36</v>
      </c>
      <c r="F34" s="11">
        <v>634000</v>
      </c>
      <c r="G34" s="11">
        <v>1125000</v>
      </c>
      <c r="H34" s="11">
        <v>2925000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5634000</v>
      </c>
      <c r="G41" s="30">
        <f>+G32+G39</f>
        <v>31125000</v>
      </c>
      <c r="H41" s="30">
        <f>+H32+H39</f>
        <v>32925000</v>
      </c>
    </row>
    <row r="42" spans="5:8" ht="14" x14ac:dyDescent="0.3">
      <c r="E42" s="29" t="s">
        <v>41</v>
      </c>
      <c r="F42" s="30">
        <f>+F30+F41</f>
        <v>572638000</v>
      </c>
      <c r="G42" s="30">
        <f>+G30+G41</f>
        <v>628055000</v>
      </c>
      <c r="H42" s="30">
        <f>+H30+H41</f>
        <v>690994000</v>
      </c>
    </row>
    <row r="43" spans="5:8" x14ac:dyDescent="0.25">
      <c r="F43" s="21"/>
      <c r="G43" s="21"/>
      <c r="H43" s="21"/>
    </row>
    <row r="44" spans="5:8" ht="13" hidden="1" x14ac:dyDescent="0.25">
      <c r="E44" s="2" t="s">
        <v>62</v>
      </c>
      <c r="F44" s="3"/>
      <c r="G44" s="3"/>
      <c r="H44" s="3"/>
    </row>
    <row r="45" spans="5:8" ht="13" hidden="1" x14ac:dyDescent="0.25"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hidden="1" x14ac:dyDescent="0.25">
      <c r="E46" s="5" t="s">
        <v>64</v>
      </c>
      <c r="F46" s="3"/>
      <c r="G46" s="3"/>
      <c r="H46" s="3"/>
    </row>
    <row r="47" spans="5:8" ht="13" hidden="1" x14ac:dyDescent="0.25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5">
      <c r="E48" s="6"/>
      <c r="F48" s="7"/>
      <c r="G48" s="8"/>
      <c r="H48" s="9"/>
    </row>
    <row r="49" spans="5:8" hidden="1" x14ac:dyDescent="0.25">
      <c r="E49" s="6"/>
      <c r="F49" s="10"/>
      <c r="G49" s="11"/>
      <c r="H49" s="12"/>
    </row>
    <row r="50" spans="5:8" hidden="1" x14ac:dyDescent="0.25">
      <c r="E50" s="6"/>
      <c r="F50" s="10"/>
      <c r="G50" s="11"/>
      <c r="H50" s="12"/>
    </row>
    <row r="51" spans="5:8" hidden="1" x14ac:dyDescent="0.25">
      <c r="E51" s="6"/>
      <c r="F51" s="13"/>
      <c r="G51" s="14"/>
      <c r="H51" s="15"/>
    </row>
    <row r="52" spans="5:8" hidden="1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hidden="1" x14ac:dyDescent="0.25">
      <c r="E118" s="17" t="s">
        <v>65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E1:H250"/>
  <sheetViews>
    <sheetView showGridLines="0" workbookViewId="0"/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140606000</v>
      </c>
      <c r="G5" s="3">
        <v>154637000</v>
      </c>
      <c r="H5" s="3">
        <v>166004000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59074000</v>
      </c>
      <c r="G7" s="4">
        <f>SUM(G8:G19)</f>
        <v>71399000</v>
      </c>
      <c r="H7" s="4">
        <f>SUM(H8:H19)</f>
        <v>88623000</v>
      </c>
    </row>
    <row r="8" spans="5:8" ht="13" x14ac:dyDescent="0.3">
      <c r="E8" s="26" t="s">
        <v>11</v>
      </c>
      <c r="F8" s="11">
        <v>29074000</v>
      </c>
      <c r="G8" s="11">
        <v>30241000</v>
      </c>
      <c r="H8" s="11">
        <v>31458000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13919000</v>
      </c>
      <c r="H11" s="11">
        <v>14543000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30000000</v>
      </c>
      <c r="G16" s="11">
        <v>27239000</v>
      </c>
      <c r="H16" s="11">
        <v>42622000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3536000</v>
      </c>
      <c r="G20" s="3">
        <f>SUM(G21:G29)</f>
        <v>1850000</v>
      </c>
      <c r="H20" s="3">
        <f>SUM(H21:H29)</f>
        <v>1988000</v>
      </c>
    </row>
    <row r="21" spans="5:8" ht="13" x14ac:dyDescent="0.3">
      <c r="E21" s="26" t="s">
        <v>24</v>
      </c>
      <c r="F21" s="19">
        <v>1850000</v>
      </c>
      <c r="G21" s="19">
        <v>1850000</v>
      </c>
      <c r="H21" s="19">
        <v>1988000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1686000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203216000</v>
      </c>
      <c r="G30" s="18">
        <f>+G5+G6+G7+G20</f>
        <v>227886000</v>
      </c>
      <c r="H30" s="18">
        <f>+H5+H6+H7+H20</f>
        <v>256615000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31452000</v>
      </c>
      <c r="G32" s="3">
        <f>SUM(G33:G38)</f>
        <v>22896000</v>
      </c>
      <c r="H32" s="3">
        <f>SUM(H33:H38)</f>
        <v>24296000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1452000</v>
      </c>
      <c r="G34" s="11">
        <v>1996000</v>
      </c>
      <c r="H34" s="11">
        <v>2296000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30000000</v>
      </c>
      <c r="G37" s="11">
        <v>20900000</v>
      </c>
      <c r="H37" s="11">
        <v>22000000</v>
      </c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31452000</v>
      </c>
      <c r="G41" s="30">
        <f>+G32+G39</f>
        <v>22896000</v>
      </c>
      <c r="H41" s="30">
        <f>+H32+H39</f>
        <v>24296000</v>
      </c>
    </row>
    <row r="42" spans="5:8" ht="14" x14ac:dyDescent="0.3">
      <c r="E42" s="29" t="s">
        <v>41</v>
      </c>
      <c r="F42" s="30">
        <f>+F30+F41</f>
        <v>234668000</v>
      </c>
      <c r="G42" s="30">
        <f>+G30+G41</f>
        <v>250782000</v>
      </c>
      <c r="H42" s="30">
        <f>+H30+H41</f>
        <v>280911000</v>
      </c>
    </row>
    <row r="43" spans="5:8" x14ac:dyDescent="0.25">
      <c r="F43" s="21"/>
      <c r="G43" s="21"/>
      <c r="H43" s="21"/>
    </row>
    <row r="44" spans="5:8" ht="13" hidden="1" x14ac:dyDescent="0.25">
      <c r="E44" s="2" t="s">
        <v>62</v>
      </c>
      <c r="F44" s="3"/>
      <c r="G44" s="3"/>
      <c r="H44" s="3"/>
    </row>
    <row r="45" spans="5:8" ht="13" hidden="1" x14ac:dyDescent="0.25"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hidden="1" x14ac:dyDescent="0.25">
      <c r="E46" s="5" t="s">
        <v>64</v>
      </c>
      <c r="F46" s="3"/>
      <c r="G46" s="3"/>
      <c r="H46" s="3"/>
    </row>
    <row r="47" spans="5:8" ht="13" hidden="1" x14ac:dyDescent="0.25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5">
      <c r="E48" s="6"/>
      <c r="F48" s="7"/>
      <c r="G48" s="8"/>
      <c r="H48" s="9"/>
    </row>
    <row r="49" spans="5:8" hidden="1" x14ac:dyDescent="0.25">
      <c r="E49" s="6"/>
      <c r="F49" s="10"/>
      <c r="G49" s="11"/>
      <c r="H49" s="12"/>
    </row>
    <row r="50" spans="5:8" hidden="1" x14ac:dyDescent="0.25">
      <c r="E50" s="6"/>
      <c r="F50" s="10"/>
      <c r="G50" s="11"/>
      <c r="H50" s="12"/>
    </row>
    <row r="51" spans="5:8" hidden="1" x14ac:dyDescent="0.25">
      <c r="E51" s="6"/>
      <c r="F51" s="13"/>
      <c r="G51" s="14"/>
      <c r="H51" s="15"/>
    </row>
    <row r="52" spans="5:8" hidden="1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hidden="1" x14ac:dyDescent="0.25">
      <c r="E118" s="17" t="s">
        <v>65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E1:H250"/>
  <sheetViews>
    <sheetView showGridLines="0" workbookViewId="0"/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558930000</v>
      </c>
      <c r="G5" s="3">
        <v>625250000</v>
      </c>
      <c r="H5" s="3">
        <v>704612000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218269000</v>
      </c>
      <c r="G7" s="4">
        <f>SUM(G8:G19)</f>
        <v>206455000</v>
      </c>
      <c r="H7" s="4">
        <f>SUM(H8:H19)</f>
        <v>224906000</v>
      </c>
    </row>
    <row r="8" spans="5:8" ht="13" x14ac:dyDescent="0.3">
      <c r="E8" s="26" t="s">
        <v>11</v>
      </c>
      <c r="F8" s="11">
        <v>144010000</v>
      </c>
      <c r="G8" s="11">
        <v>150750000</v>
      </c>
      <c r="H8" s="11">
        <v>157777000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59259000</v>
      </c>
      <c r="G11" s="11">
        <v>39705000</v>
      </c>
      <c r="H11" s="11">
        <v>41484000</v>
      </c>
    </row>
    <row r="12" spans="5:8" ht="13" x14ac:dyDescent="0.3">
      <c r="E12" s="26" t="s">
        <v>15</v>
      </c>
      <c r="F12" s="19"/>
      <c r="G12" s="19">
        <v>1000000</v>
      </c>
      <c r="H12" s="19">
        <v>10000000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15000000</v>
      </c>
      <c r="G16" s="11">
        <v>15000000</v>
      </c>
      <c r="H16" s="11">
        <v>15645000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13654000</v>
      </c>
      <c r="G20" s="3">
        <f>SUM(G21:G29)</f>
        <v>8000000</v>
      </c>
      <c r="H20" s="3">
        <f>SUM(H21:H29)</f>
        <v>3138000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3138000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5654000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5000000</v>
      </c>
      <c r="G26" s="11">
        <v>5000000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790853000</v>
      </c>
      <c r="G30" s="18">
        <f>+G5+G6+G7+G20</f>
        <v>839705000</v>
      </c>
      <c r="H30" s="18">
        <f>+H5+H6+H7+H20</f>
        <v>932656000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846000</v>
      </c>
      <c r="G32" s="3">
        <f>SUM(G33:G38)</f>
        <v>325000</v>
      </c>
      <c r="H32" s="3">
        <f>SUM(H33:H38)</f>
        <v>325000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846000</v>
      </c>
      <c r="G34" s="11">
        <v>225000</v>
      </c>
      <c r="H34" s="11">
        <v>225000</v>
      </c>
    </row>
    <row r="35" spans="5:8" ht="13" x14ac:dyDescent="0.3">
      <c r="E35" s="26" t="s">
        <v>37</v>
      </c>
      <c r="F35" s="11"/>
      <c r="G35" s="11">
        <v>100000</v>
      </c>
      <c r="H35" s="11">
        <v>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846000</v>
      </c>
      <c r="G41" s="30">
        <f>+G32+G39</f>
        <v>325000</v>
      </c>
      <c r="H41" s="30">
        <f>+H32+H39</f>
        <v>325000</v>
      </c>
    </row>
    <row r="42" spans="5:8" ht="14" x14ac:dyDescent="0.3">
      <c r="E42" s="29" t="s">
        <v>41</v>
      </c>
      <c r="F42" s="30">
        <f>+F30+F41</f>
        <v>791699000</v>
      </c>
      <c r="G42" s="30">
        <f>+G30+G41</f>
        <v>840030000</v>
      </c>
      <c r="H42" s="30">
        <f>+H30+H41</f>
        <v>932981000</v>
      </c>
    </row>
    <row r="43" spans="5:8" x14ac:dyDescent="0.25">
      <c r="F43" s="21"/>
      <c r="G43" s="21"/>
      <c r="H43" s="21"/>
    </row>
    <row r="44" spans="5:8" ht="13" hidden="1" x14ac:dyDescent="0.25">
      <c r="E44" s="2" t="s">
        <v>62</v>
      </c>
      <c r="F44" s="3"/>
      <c r="G44" s="3"/>
      <c r="H44" s="3"/>
    </row>
    <row r="45" spans="5:8" ht="13" hidden="1" x14ac:dyDescent="0.25"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hidden="1" x14ac:dyDescent="0.25">
      <c r="E46" s="5" t="s">
        <v>64</v>
      </c>
      <c r="F46" s="3"/>
      <c r="G46" s="3"/>
      <c r="H46" s="3"/>
    </row>
    <row r="47" spans="5:8" ht="13" hidden="1" x14ac:dyDescent="0.25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5">
      <c r="E48" s="6"/>
      <c r="F48" s="7"/>
      <c r="G48" s="8"/>
      <c r="H48" s="9"/>
    </row>
    <row r="49" spans="5:8" hidden="1" x14ac:dyDescent="0.25">
      <c r="E49" s="6"/>
      <c r="F49" s="10"/>
      <c r="G49" s="11"/>
      <c r="H49" s="12"/>
    </row>
    <row r="50" spans="5:8" hidden="1" x14ac:dyDescent="0.25">
      <c r="E50" s="6"/>
      <c r="F50" s="10"/>
      <c r="G50" s="11"/>
      <c r="H50" s="12"/>
    </row>
    <row r="51" spans="5:8" hidden="1" x14ac:dyDescent="0.25">
      <c r="E51" s="6"/>
      <c r="F51" s="13"/>
      <c r="G51" s="14"/>
      <c r="H51" s="15"/>
    </row>
    <row r="52" spans="5:8" hidden="1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hidden="1" x14ac:dyDescent="0.25">
      <c r="E118" s="17" t="s">
        <v>65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E1:H250"/>
  <sheetViews>
    <sheetView showGridLines="0" workbookViewId="0"/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54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326198000</v>
      </c>
      <c r="G5" s="3">
        <v>369202000</v>
      </c>
      <c r="H5" s="3">
        <v>420966000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208655000</v>
      </c>
      <c r="G7" s="4">
        <f>SUM(G8:G19)</f>
        <v>107359000</v>
      </c>
      <c r="H7" s="4">
        <f>SUM(H8:H19)</f>
        <v>80794000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19890000</v>
      </c>
      <c r="G11" s="11">
        <v>15674000</v>
      </c>
      <c r="H11" s="11">
        <v>16376000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100000000</v>
      </c>
      <c r="G15" s="11">
        <v>30000000</v>
      </c>
      <c r="H15" s="11"/>
    </row>
    <row r="16" spans="5:8" ht="13" x14ac:dyDescent="0.3">
      <c r="E16" s="26" t="s">
        <v>19</v>
      </c>
      <c r="F16" s="11">
        <v>12000000</v>
      </c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>
        <v>76765000</v>
      </c>
      <c r="G18" s="11">
        <v>61685000</v>
      </c>
      <c r="H18" s="11">
        <v>64418000</v>
      </c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9998000</v>
      </c>
      <c r="G20" s="3">
        <f>SUM(G21:G29)</f>
        <v>5700000</v>
      </c>
      <c r="H20" s="3">
        <f>SUM(H21:H29)</f>
        <v>1838000</v>
      </c>
    </row>
    <row r="21" spans="5:8" ht="13" x14ac:dyDescent="0.3">
      <c r="E21" s="26" t="s">
        <v>24</v>
      </c>
      <c r="F21" s="19">
        <v>1700000</v>
      </c>
      <c r="G21" s="19">
        <v>1700000</v>
      </c>
      <c r="H21" s="19">
        <v>1838000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4298000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4000000</v>
      </c>
      <c r="G26" s="11">
        <v>4000000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544851000</v>
      </c>
      <c r="G30" s="18">
        <f>+G5+G6+G7+G20</f>
        <v>482261000</v>
      </c>
      <c r="H30" s="18">
        <f>+H5+H6+H7+H20</f>
        <v>503598000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1607000</v>
      </c>
      <c r="G32" s="3">
        <f>SUM(G33:G38)</f>
        <v>113000</v>
      </c>
      <c r="H32" s="3">
        <f>SUM(H33:H38)</f>
        <v>2249000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1607000</v>
      </c>
      <c r="G34" s="11">
        <v>113000</v>
      </c>
      <c r="H34" s="11">
        <v>2249000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1607000</v>
      </c>
      <c r="G41" s="30">
        <f>+G32+G39</f>
        <v>113000</v>
      </c>
      <c r="H41" s="30">
        <f>+H32+H39</f>
        <v>2249000</v>
      </c>
    </row>
    <row r="42" spans="5:8" ht="14" x14ac:dyDescent="0.3">
      <c r="E42" s="29" t="s">
        <v>41</v>
      </c>
      <c r="F42" s="30">
        <f>+F30+F41</f>
        <v>546458000</v>
      </c>
      <c r="G42" s="30">
        <f>+G30+G41</f>
        <v>482374000</v>
      </c>
      <c r="H42" s="30">
        <f>+H30+H41</f>
        <v>505847000</v>
      </c>
    </row>
    <row r="43" spans="5:8" x14ac:dyDescent="0.25">
      <c r="F43" s="21"/>
      <c r="G43" s="21"/>
      <c r="H43" s="21"/>
    </row>
    <row r="44" spans="5:8" ht="13" hidden="1" x14ac:dyDescent="0.25">
      <c r="E44" s="2" t="s">
        <v>62</v>
      </c>
      <c r="F44" s="3"/>
      <c r="G44" s="3"/>
      <c r="H44" s="3"/>
    </row>
    <row r="45" spans="5:8" ht="13" hidden="1" x14ac:dyDescent="0.25"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hidden="1" x14ac:dyDescent="0.25">
      <c r="E46" s="5" t="s">
        <v>64</v>
      </c>
      <c r="F46" s="3"/>
      <c r="G46" s="3"/>
      <c r="H46" s="3"/>
    </row>
    <row r="47" spans="5:8" ht="13" hidden="1" x14ac:dyDescent="0.25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5">
      <c r="E48" s="6"/>
      <c r="F48" s="7"/>
      <c r="G48" s="8"/>
      <c r="H48" s="9"/>
    </row>
    <row r="49" spans="5:8" hidden="1" x14ac:dyDescent="0.25">
      <c r="E49" s="6"/>
      <c r="F49" s="10"/>
      <c r="G49" s="11"/>
      <c r="H49" s="12"/>
    </row>
    <row r="50" spans="5:8" hidden="1" x14ac:dyDescent="0.25">
      <c r="E50" s="6"/>
      <c r="F50" s="10"/>
      <c r="G50" s="11"/>
      <c r="H50" s="12"/>
    </row>
    <row r="51" spans="5:8" hidden="1" x14ac:dyDescent="0.25">
      <c r="E51" s="6"/>
      <c r="F51" s="13"/>
      <c r="G51" s="14"/>
      <c r="H51" s="15"/>
    </row>
    <row r="52" spans="5:8" hidden="1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hidden="1" x14ac:dyDescent="0.25">
      <c r="E118" s="17" t="s">
        <v>65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E1:H250"/>
  <sheetViews>
    <sheetView showGridLines="0" workbookViewId="0"/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55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87426000</v>
      </c>
      <c r="G5" s="3">
        <v>94724000</v>
      </c>
      <c r="H5" s="3">
        <v>99502000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50836000</v>
      </c>
      <c r="G7" s="4">
        <f>SUM(G8:G19)</f>
        <v>63576000</v>
      </c>
      <c r="H7" s="4">
        <f>SUM(H8:H19)</f>
        <v>66210000</v>
      </c>
    </row>
    <row r="8" spans="5:8" ht="13" x14ac:dyDescent="0.3">
      <c r="E8" s="26" t="s">
        <v>11</v>
      </c>
      <c r="F8" s="11">
        <v>21001000</v>
      </c>
      <c r="G8" s="11">
        <v>21777000</v>
      </c>
      <c r="H8" s="11">
        <v>22586000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835000</v>
      </c>
      <c r="G11" s="11">
        <v>15674000</v>
      </c>
      <c r="H11" s="11">
        <v>16376000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29000000</v>
      </c>
      <c r="G16" s="11">
        <v>26125000</v>
      </c>
      <c r="H16" s="11">
        <v>27248000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5931000</v>
      </c>
      <c r="G20" s="3">
        <f>SUM(G21:G29)</f>
        <v>4318000</v>
      </c>
      <c r="H20" s="3">
        <f>SUM(H21:H29)</f>
        <v>4318000</v>
      </c>
    </row>
    <row r="21" spans="5:8" ht="13" x14ac:dyDescent="0.3">
      <c r="E21" s="26" t="s">
        <v>24</v>
      </c>
      <c r="F21" s="19">
        <v>2900000</v>
      </c>
      <c r="G21" s="19">
        <v>4318000</v>
      </c>
      <c r="H21" s="19">
        <v>4318000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3031000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144193000</v>
      </c>
      <c r="G30" s="18">
        <f>+G5+G6+G7+G20</f>
        <v>162618000</v>
      </c>
      <c r="H30" s="18">
        <f>+H5+H6+H7+H20</f>
        <v>170030000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837000</v>
      </c>
      <c r="G32" s="3">
        <f>SUM(G33:G38)</f>
        <v>858000</v>
      </c>
      <c r="H32" s="3">
        <f>SUM(H33:H38)</f>
        <v>4259000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837000</v>
      </c>
      <c r="G34" s="11">
        <v>858000</v>
      </c>
      <c r="H34" s="11">
        <v>4259000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837000</v>
      </c>
      <c r="G41" s="30">
        <f>+G32+G39</f>
        <v>858000</v>
      </c>
      <c r="H41" s="30">
        <f>+H32+H39</f>
        <v>4259000</v>
      </c>
    </row>
    <row r="42" spans="5:8" ht="14" x14ac:dyDescent="0.3">
      <c r="E42" s="29" t="s">
        <v>41</v>
      </c>
      <c r="F42" s="30">
        <f>+F30+F41</f>
        <v>145030000</v>
      </c>
      <c r="G42" s="30">
        <f>+G30+G41</f>
        <v>163476000</v>
      </c>
      <c r="H42" s="30">
        <f>+H30+H41</f>
        <v>174289000</v>
      </c>
    </row>
    <row r="43" spans="5:8" x14ac:dyDescent="0.25">
      <c r="F43" s="21"/>
      <c r="G43" s="21"/>
      <c r="H43" s="21"/>
    </row>
    <row r="44" spans="5:8" ht="13" hidden="1" x14ac:dyDescent="0.25">
      <c r="E44" s="2" t="s">
        <v>62</v>
      </c>
      <c r="F44" s="3"/>
      <c r="G44" s="3"/>
      <c r="H44" s="3"/>
    </row>
    <row r="45" spans="5:8" ht="13" hidden="1" x14ac:dyDescent="0.25"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hidden="1" x14ac:dyDescent="0.25">
      <c r="E46" s="5" t="s">
        <v>64</v>
      </c>
      <c r="F46" s="3"/>
      <c r="G46" s="3"/>
      <c r="H46" s="3"/>
    </row>
    <row r="47" spans="5:8" ht="13" hidden="1" x14ac:dyDescent="0.25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5">
      <c r="E48" s="6"/>
      <c r="F48" s="7"/>
      <c r="G48" s="8"/>
      <c r="H48" s="9"/>
    </row>
    <row r="49" spans="5:8" hidden="1" x14ac:dyDescent="0.25">
      <c r="E49" s="6"/>
      <c r="F49" s="10"/>
      <c r="G49" s="11"/>
      <c r="H49" s="12"/>
    </row>
    <row r="50" spans="5:8" hidden="1" x14ac:dyDescent="0.25">
      <c r="E50" s="6"/>
      <c r="F50" s="10"/>
      <c r="G50" s="11"/>
      <c r="H50" s="12"/>
    </row>
    <row r="51" spans="5:8" hidden="1" x14ac:dyDescent="0.25">
      <c r="E51" s="6"/>
      <c r="F51" s="13"/>
      <c r="G51" s="14"/>
      <c r="H51" s="15"/>
    </row>
    <row r="52" spans="5:8" hidden="1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hidden="1" x14ac:dyDescent="0.25">
      <c r="E118" s="17" t="s">
        <v>65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E1:H250"/>
  <sheetViews>
    <sheetView showGridLines="0" workbookViewId="0"/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56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557502000</v>
      </c>
      <c r="G5" s="3">
        <v>601992000</v>
      </c>
      <c r="H5" s="3">
        <v>618524000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261385000</v>
      </c>
      <c r="G7" s="4">
        <f>SUM(G8:G19)</f>
        <v>226479000</v>
      </c>
      <c r="H7" s="4">
        <f>SUM(H8:H19)</f>
        <v>225063000</v>
      </c>
    </row>
    <row r="8" spans="5:8" ht="13" x14ac:dyDescent="0.3">
      <c r="E8" s="26" t="s">
        <v>11</v>
      </c>
      <c r="F8" s="11">
        <v>148185000</v>
      </c>
      <c r="G8" s="11">
        <v>155129000</v>
      </c>
      <c r="H8" s="11">
        <v>162366000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25200000</v>
      </c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88000000</v>
      </c>
      <c r="G16" s="11">
        <v>71350000</v>
      </c>
      <c r="H16" s="11">
        <v>62697000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11936000</v>
      </c>
      <c r="G20" s="3">
        <f>SUM(G21:G29)</f>
        <v>1770000</v>
      </c>
      <c r="H20" s="3">
        <f>SUM(H21:H29)</f>
        <v>1908000</v>
      </c>
    </row>
    <row r="21" spans="5:8" ht="13" x14ac:dyDescent="0.3">
      <c r="E21" s="26" t="s">
        <v>24</v>
      </c>
      <c r="F21" s="19">
        <v>1770000</v>
      </c>
      <c r="G21" s="19">
        <v>1770000</v>
      </c>
      <c r="H21" s="19">
        <v>1908000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5166000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5000000</v>
      </c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830823000</v>
      </c>
      <c r="G30" s="18">
        <f>+G5+G6+G7+G20</f>
        <v>830241000</v>
      </c>
      <c r="H30" s="18">
        <f>+H5+H6+H7+H20</f>
        <v>845495000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577971000</v>
      </c>
      <c r="G32" s="3">
        <f>SUM(G33:G38)</f>
        <v>173724000</v>
      </c>
      <c r="H32" s="3">
        <f>SUM(H33:H38)</f>
        <v>163216000</v>
      </c>
    </row>
    <row r="33" spans="5:8" ht="13" x14ac:dyDescent="0.3">
      <c r="E33" s="26" t="s">
        <v>18</v>
      </c>
      <c r="F33" s="11">
        <v>500000000</v>
      </c>
      <c r="G33" s="11">
        <v>100000000</v>
      </c>
      <c r="H33" s="11">
        <v>50000000</v>
      </c>
    </row>
    <row r="34" spans="5:8" ht="13" x14ac:dyDescent="0.3">
      <c r="E34" s="26" t="s">
        <v>36</v>
      </c>
      <c r="F34" s="11">
        <v>77971000</v>
      </c>
      <c r="G34" s="11">
        <v>73724000</v>
      </c>
      <c r="H34" s="11">
        <v>113216000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577971000</v>
      </c>
      <c r="G41" s="30">
        <f>+G32+G39</f>
        <v>173724000</v>
      </c>
      <c r="H41" s="30">
        <f>+H32+H39</f>
        <v>163216000</v>
      </c>
    </row>
    <row r="42" spans="5:8" ht="14" x14ac:dyDescent="0.3">
      <c r="E42" s="29" t="s">
        <v>41</v>
      </c>
      <c r="F42" s="30">
        <f>+F30+F41</f>
        <v>1408794000</v>
      </c>
      <c r="G42" s="30">
        <f>+G30+G41</f>
        <v>1003965000</v>
      </c>
      <c r="H42" s="30">
        <f>+H30+H41</f>
        <v>1008711000</v>
      </c>
    </row>
    <row r="43" spans="5:8" x14ac:dyDescent="0.25">
      <c r="F43" s="21"/>
      <c r="G43" s="21"/>
      <c r="H43" s="21"/>
    </row>
    <row r="44" spans="5:8" ht="13" hidden="1" x14ac:dyDescent="0.25">
      <c r="E44" s="2" t="s">
        <v>62</v>
      </c>
      <c r="F44" s="3"/>
      <c r="G44" s="3"/>
      <c r="H44" s="3"/>
    </row>
    <row r="45" spans="5:8" ht="13" hidden="1" x14ac:dyDescent="0.25"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hidden="1" x14ac:dyDescent="0.25">
      <c r="E46" s="5" t="s">
        <v>64</v>
      </c>
      <c r="F46" s="3"/>
      <c r="G46" s="3"/>
      <c r="H46" s="3"/>
    </row>
    <row r="47" spans="5:8" ht="13" hidden="1" x14ac:dyDescent="0.25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5">
      <c r="E48" s="6"/>
      <c r="F48" s="7"/>
      <c r="G48" s="8"/>
      <c r="H48" s="9"/>
    </row>
    <row r="49" spans="5:8" hidden="1" x14ac:dyDescent="0.25">
      <c r="E49" s="6"/>
      <c r="F49" s="10"/>
      <c r="G49" s="11"/>
      <c r="H49" s="12"/>
    </row>
    <row r="50" spans="5:8" hidden="1" x14ac:dyDescent="0.25">
      <c r="E50" s="6"/>
      <c r="F50" s="10"/>
      <c r="G50" s="11"/>
      <c r="H50" s="12"/>
    </row>
    <row r="51" spans="5:8" hidden="1" x14ac:dyDescent="0.25">
      <c r="E51" s="6"/>
      <c r="F51" s="13"/>
      <c r="G51" s="14"/>
      <c r="H51" s="15"/>
    </row>
    <row r="52" spans="5:8" hidden="1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hidden="1" x14ac:dyDescent="0.25">
      <c r="E118" s="17" t="s">
        <v>65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E1:H250"/>
  <sheetViews>
    <sheetView showGridLines="0" workbookViewId="0"/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57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491709000</v>
      </c>
      <c r="G5" s="3">
        <v>522895000</v>
      </c>
      <c r="H5" s="3">
        <v>522187000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157099000</v>
      </c>
      <c r="G7" s="4">
        <f>SUM(G8:G19)</f>
        <v>157261000</v>
      </c>
      <c r="H7" s="4">
        <f>SUM(H8:H19)</f>
        <v>164601000</v>
      </c>
    </row>
    <row r="8" spans="5:8" ht="13" x14ac:dyDescent="0.3">
      <c r="E8" s="26" t="s">
        <v>11</v>
      </c>
      <c r="F8" s="11">
        <v>150219000</v>
      </c>
      <c r="G8" s="11">
        <v>157261000</v>
      </c>
      <c r="H8" s="11">
        <v>164601000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6880000</v>
      </c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6849000</v>
      </c>
      <c r="G20" s="3">
        <f>SUM(G21:G29)</f>
        <v>2450000</v>
      </c>
      <c r="H20" s="3">
        <f>SUM(H21:H29)</f>
        <v>2450000</v>
      </c>
    </row>
    <row r="21" spans="5:8" ht="13" x14ac:dyDescent="0.3">
      <c r="E21" s="26" t="s">
        <v>24</v>
      </c>
      <c r="F21" s="19">
        <v>2450000</v>
      </c>
      <c r="G21" s="19">
        <v>2450000</v>
      </c>
      <c r="H21" s="19">
        <v>2450000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4399000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655657000</v>
      </c>
      <c r="G30" s="18">
        <f>+G5+G6+G7+G20</f>
        <v>682606000</v>
      </c>
      <c r="H30" s="18">
        <f>+H5+H6+H7+H20</f>
        <v>689238000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16204000</v>
      </c>
      <c r="G32" s="3">
        <f>SUM(G33:G38)</f>
        <v>70503000</v>
      </c>
      <c r="H32" s="3">
        <f>SUM(H33:H38)</f>
        <v>117560000</v>
      </c>
    </row>
    <row r="33" spans="5:8" ht="13" x14ac:dyDescent="0.3">
      <c r="E33" s="26" t="s">
        <v>18</v>
      </c>
      <c r="F33" s="11">
        <v>5000000</v>
      </c>
      <c r="G33" s="11">
        <v>50000000</v>
      </c>
      <c r="H33" s="11">
        <v>100000000</v>
      </c>
    </row>
    <row r="34" spans="5:8" ht="13" x14ac:dyDescent="0.3">
      <c r="E34" s="26" t="s">
        <v>36</v>
      </c>
      <c r="F34" s="11">
        <v>11204000</v>
      </c>
      <c r="G34" s="11">
        <v>20503000</v>
      </c>
      <c r="H34" s="11">
        <v>17560000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16204000</v>
      </c>
      <c r="G41" s="30">
        <f>+G32+G39</f>
        <v>70503000</v>
      </c>
      <c r="H41" s="30">
        <f>+H32+H39</f>
        <v>117560000</v>
      </c>
    </row>
    <row r="42" spans="5:8" ht="14" x14ac:dyDescent="0.3">
      <c r="E42" s="29" t="s">
        <v>41</v>
      </c>
      <c r="F42" s="30">
        <f>+F30+F41</f>
        <v>671861000</v>
      </c>
      <c r="G42" s="30">
        <f>+G30+G41</f>
        <v>753109000</v>
      </c>
      <c r="H42" s="30">
        <f>+H30+H41</f>
        <v>806798000</v>
      </c>
    </row>
    <row r="43" spans="5:8" x14ac:dyDescent="0.25">
      <c r="F43" s="21"/>
      <c r="G43" s="21"/>
      <c r="H43" s="21"/>
    </row>
    <row r="44" spans="5:8" ht="13" hidden="1" x14ac:dyDescent="0.25">
      <c r="E44" s="2" t="s">
        <v>62</v>
      </c>
      <c r="F44" s="3"/>
      <c r="G44" s="3"/>
      <c r="H44" s="3"/>
    </row>
    <row r="45" spans="5:8" ht="13" hidden="1" x14ac:dyDescent="0.25"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hidden="1" x14ac:dyDescent="0.25">
      <c r="E46" s="5" t="s">
        <v>64</v>
      </c>
      <c r="F46" s="3"/>
      <c r="G46" s="3"/>
      <c r="H46" s="3"/>
    </row>
    <row r="47" spans="5:8" ht="13" hidden="1" x14ac:dyDescent="0.25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5">
      <c r="E48" s="6"/>
      <c r="F48" s="7"/>
      <c r="G48" s="8"/>
      <c r="H48" s="9"/>
    </row>
    <row r="49" spans="5:8" hidden="1" x14ac:dyDescent="0.25">
      <c r="E49" s="6"/>
      <c r="F49" s="10"/>
      <c r="G49" s="11"/>
      <c r="H49" s="12"/>
    </row>
    <row r="50" spans="5:8" hidden="1" x14ac:dyDescent="0.25">
      <c r="E50" s="6"/>
      <c r="F50" s="10"/>
      <c r="G50" s="11"/>
      <c r="H50" s="12"/>
    </row>
    <row r="51" spans="5:8" hidden="1" x14ac:dyDescent="0.25">
      <c r="E51" s="6"/>
      <c r="F51" s="13"/>
      <c r="G51" s="14"/>
      <c r="H51" s="15"/>
    </row>
    <row r="52" spans="5:8" hidden="1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hidden="1" x14ac:dyDescent="0.25">
      <c r="E118" s="17" t="s">
        <v>65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E1:H250"/>
  <sheetViews>
    <sheetView showGridLines="0" workbookViewId="0"/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58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207969000</v>
      </c>
      <c r="G5" s="3">
        <v>228612000</v>
      </c>
      <c r="H5" s="3">
        <v>246813000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146241000</v>
      </c>
      <c r="G7" s="4">
        <f>SUM(G8:G19)</f>
        <v>162165000</v>
      </c>
      <c r="H7" s="4">
        <f>SUM(H8:H19)</f>
        <v>171215000</v>
      </c>
    </row>
    <row r="8" spans="5:8" ht="13" x14ac:dyDescent="0.3">
      <c r="E8" s="26" t="s">
        <v>11</v>
      </c>
      <c r="F8" s="11">
        <v>56241000</v>
      </c>
      <c r="G8" s="11">
        <v>58726000</v>
      </c>
      <c r="H8" s="11">
        <v>61316000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12539000</v>
      </c>
      <c r="H11" s="11">
        <v>13101000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10000000</v>
      </c>
      <c r="G15" s="11">
        <v>40000000</v>
      </c>
      <c r="H15" s="11">
        <v>40000000</v>
      </c>
    </row>
    <row r="16" spans="5:8" ht="13" x14ac:dyDescent="0.3">
      <c r="E16" s="26" t="s">
        <v>19</v>
      </c>
      <c r="F16" s="11">
        <v>80000000</v>
      </c>
      <c r="G16" s="11">
        <v>50900000</v>
      </c>
      <c r="H16" s="11">
        <v>56798000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4731000</v>
      </c>
      <c r="G20" s="3">
        <f>SUM(G21:G29)</f>
        <v>3000000</v>
      </c>
      <c r="H20" s="3">
        <f>SUM(H21:H29)</f>
        <v>3138000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3138000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1731000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358941000</v>
      </c>
      <c r="G30" s="18">
        <f>+G5+G6+G7+G20</f>
        <v>393777000</v>
      </c>
      <c r="H30" s="18">
        <f>+H5+H6+H7+H20</f>
        <v>421166000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4707000</v>
      </c>
      <c r="G32" s="3">
        <f>SUM(G33:G38)</f>
        <v>1840000</v>
      </c>
      <c r="H32" s="3">
        <f>SUM(H33:H38)</f>
        <v>7069000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4707000</v>
      </c>
      <c r="G34" s="11">
        <v>1840000</v>
      </c>
      <c r="H34" s="11">
        <v>7069000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4707000</v>
      </c>
      <c r="G41" s="30">
        <f>+G32+G39</f>
        <v>1840000</v>
      </c>
      <c r="H41" s="30">
        <f>+H32+H39</f>
        <v>7069000</v>
      </c>
    </row>
    <row r="42" spans="5:8" ht="14" x14ac:dyDescent="0.3">
      <c r="E42" s="29" t="s">
        <v>41</v>
      </c>
      <c r="F42" s="30">
        <f>+F30+F41</f>
        <v>363648000</v>
      </c>
      <c r="G42" s="30">
        <f>+G30+G41</f>
        <v>395617000</v>
      </c>
      <c r="H42" s="30">
        <f>+H30+H41</f>
        <v>428235000</v>
      </c>
    </row>
    <row r="43" spans="5:8" x14ac:dyDescent="0.25">
      <c r="F43" s="21"/>
      <c r="G43" s="21"/>
      <c r="H43" s="21"/>
    </row>
    <row r="44" spans="5:8" ht="13" hidden="1" x14ac:dyDescent="0.25">
      <c r="E44" s="2" t="s">
        <v>62</v>
      </c>
      <c r="F44" s="3"/>
      <c r="G44" s="3"/>
      <c r="H44" s="3"/>
    </row>
    <row r="45" spans="5:8" ht="13" hidden="1" x14ac:dyDescent="0.25"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hidden="1" x14ac:dyDescent="0.25">
      <c r="E46" s="5" t="s">
        <v>64</v>
      </c>
      <c r="F46" s="3"/>
      <c r="G46" s="3"/>
      <c r="H46" s="3"/>
    </row>
    <row r="47" spans="5:8" ht="13" hidden="1" x14ac:dyDescent="0.25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5">
      <c r="E48" s="6"/>
      <c r="F48" s="7"/>
      <c r="G48" s="8"/>
      <c r="H48" s="9"/>
    </row>
    <row r="49" spans="5:8" hidden="1" x14ac:dyDescent="0.25">
      <c r="E49" s="6"/>
      <c r="F49" s="10"/>
      <c r="G49" s="11"/>
      <c r="H49" s="12"/>
    </row>
    <row r="50" spans="5:8" hidden="1" x14ac:dyDescent="0.25">
      <c r="E50" s="6"/>
      <c r="F50" s="10"/>
      <c r="G50" s="11"/>
      <c r="H50" s="12"/>
    </row>
    <row r="51" spans="5:8" hidden="1" x14ac:dyDescent="0.25">
      <c r="E51" s="6"/>
      <c r="F51" s="13"/>
      <c r="G51" s="14"/>
      <c r="H51" s="15"/>
    </row>
    <row r="52" spans="5:8" hidden="1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hidden="1" x14ac:dyDescent="0.25">
      <c r="E118" s="17" t="s">
        <v>65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E1:H250"/>
  <sheetViews>
    <sheetView showGridLines="0" workbookViewId="0"/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59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788535000</v>
      </c>
      <c r="G5" s="3">
        <v>852286000</v>
      </c>
      <c r="H5" s="3">
        <v>878619000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317464000</v>
      </c>
      <c r="G7" s="4">
        <f>SUM(G8:G19)</f>
        <v>317592000</v>
      </c>
      <c r="H7" s="4">
        <f>SUM(H8:H19)</f>
        <v>330414000</v>
      </c>
    </row>
    <row r="8" spans="5:8" ht="13" x14ac:dyDescent="0.3">
      <c r="E8" s="26" t="s">
        <v>11</v>
      </c>
      <c r="F8" s="11">
        <v>271064000</v>
      </c>
      <c r="G8" s="11">
        <v>283966000</v>
      </c>
      <c r="H8" s="11">
        <v>297414000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16400000</v>
      </c>
      <c r="G11" s="11"/>
      <c r="H11" s="11"/>
    </row>
    <row r="12" spans="5:8" ht="13" x14ac:dyDescent="0.3">
      <c r="E12" s="26" t="s">
        <v>15</v>
      </c>
      <c r="F12" s="19"/>
      <c r="G12" s="19">
        <v>1000000</v>
      </c>
      <c r="H12" s="19">
        <v>3000000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30000000</v>
      </c>
      <c r="G16" s="11">
        <v>32626000</v>
      </c>
      <c r="H16" s="11">
        <v>30000000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5488000</v>
      </c>
      <c r="G20" s="3">
        <f>SUM(G21:G29)</f>
        <v>1770000</v>
      </c>
      <c r="H20" s="3">
        <f>SUM(H21:H29)</f>
        <v>1908000</v>
      </c>
    </row>
    <row r="21" spans="5:8" ht="13" x14ac:dyDescent="0.3">
      <c r="E21" s="26" t="s">
        <v>24</v>
      </c>
      <c r="F21" s="19">
        <v>1770000</v>
      </c>
      <c r="G21" s="19">
        <v>1770000</v>
      </c>
      <c r="H21" s="19">
        <v>1908000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3718000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1111487000</v>
      </c>
      <c r="G30" s="18">
        <f>+G5+G6+G7+G20</f>
        <v>1171648000</v>
      </c>
      <c r="H30" s="18">
        <f>+H5+H6+H7+H20</f>
        <v>1210941000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26901000</v>
      </c>
      <c r="G32" s="3">
        <f>SUM(G33:G38)</f>
        <v>62099000</v>
      </c>
      <c r="H32" s="3">
        <f>SUM(H33:H38)</f>
        <v>59474000</v>
      </c>
    </row>
    <row r="33" spans="5:8" ht="13" x14ac:dyDescent="0.3">
      <c r="E33" s="26" t="s">
        <v>18</v>
      </c>
      <c r="F33" s="11">
        <v>5000000</v>
      </c>
      <c r="G33" s="11">
        <v>40000000</v>
      </c>
      <c r="H33" s="11">
        <v>30000000</v>
      </c>
    </row>
    <row r="34" spans="5:8" ht="13" x14ac:dyDescent="0.3">
      <c r="E34" s="26" t="s">
        <v>36</v>
      </c>
      <c r="F34" s="11">
        <v>21801000</v>
      </c>
      <c r="G34" s="11">
        <v>20599000</v>
      </c>
      <c r="H34" s="11">
        <v>29374000</v>
      </c>
    </row>
    <row r="35" spans="5:8" ht="13" x14ac:dyDescent="0.3">
      <c r="E35" s="26" t="s">
        <v>37</v>
      </c>
      <c r="F35" s="11">
        <v>100000</v>
      </c>
      <c r="G35" s="11">
        <v>1500000</v>
      </c>
      <c r="H35" s="11">
        <v>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26901000</v>
      </c>
      <c r="G41" s="30">
        <f>+G32+G39</f>
        <v>62099000</v>
      </c>
      <c r="H41" s="30">
        <f>+H32+H39</f>
        <v>59474000</v>
      </c>
    </row>
    <row r="42" spans="5:8" ht="14" x14ac:dyDescent="0.3">
      <c r="E42" s="29" t="s">
        <v>41</v>
      </c>
      <c r="F42" s="30">
        <f>+F30+F41</f>
        <v>1138388000</v>
      </c>
      <c r="G42" s="30">
        <f>+G30+G41</f>
        <v>1233747000</v>
      </c>
      <c r="H42" s="30">
        <f>+H30+H41</f>
        <v>1270415000</v>
      </c>
    </row>
    <row r="43" spans="5:8" x14ac:dyDescent="0.25">
      <c r="F43" s="21"/>
      <c r="G43" s="21"/>
      <c r="H43" s="21"/>
    </row>
    <row r="44" spans="5:8" ht="13" hidden="1" x14ac:dyDescent="0.25">
      <c r="E44" s="2" t="s">
        <v>62</v>
      </c>
      <c r="F44" s="3"/>
      <c r="G44" s="3"/>
      <c r="H44" s="3"/>
    </row>
    <row r="45" spans="5:8" ht="13" hidden="1" x14ac:dyDescent="0.25"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hidden="1" x14ac:dyDescent="0.25">
      <c r="E46" s="5" t="s">
        <v>64</v>
      </c>
      <c r="F46" s="3"/>
      <c r="G46" s="3"/>
      <c r="H46" s="3"/>
    </row>
    <row r="47" spans="5:8" ht="13" hidden="1" x14ac:dyDescent="0.25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5">
      <c r="E48" s="6"/>
      <c r="F48" s="7"/>
      <c r="G48" s="8"/>
      <c r="H48" s="9"/>
    </row>
    <row r="49" spans="5:8" hidden="1" x14ac:dyDescent="0.25">
      <c r="E49" s="6"/>
      <c r="F49" s="10"/>
      <c r="G49" s="11"/>
      <c r="H49" s="12"/>
    </row>
    <row r="50" spans="5:8" hidden="1" x14ac:dyDescent="0.25">
      <c r="E50" s="6"/>
      <c r="F50" s="10"/>
      <c r="G50" s="11"/>
      <c r="H50" s="12"/>
    </row>
    <row r="51" spans="5:8" hidden="1" x14ac:dyDescent="0.25">
      <c r="E51" s="6"/>
      <c r="F51" s="13"/>
      <c r="G51" s="14"/>
      <c r="H51" s="15"/>
    </row>
    <row r="52" spans="5:8" hidden="1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hidden="1" x14ac:dyDescent="0.25">
      <c r="E118" s="17" t="s">
        <v>65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H250"/>
  <sheetViews>
    <sheetView showGridLines="0" workbookViewId="0"/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327436000</v>
      </c>
      <c r="G5" s="3">
        <v>342401000</v>
      </c>
      <c r="H5" s="3">
        <v>361243000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2485000</v>
      </c>
      <c r="G7" s="4">
        <f>SUM(G8:G19)</f>
        <v>2597000</v>
      </c>
      <c r="H7" s="4">
        <f>SUM(H8:H19)</f>
        <v>2713000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2485000</v>
      </c>
      <c r="G13" s="19">
        <v>2597000</v>
      </c>
      <c r="H13" s="19">
        <v>2713000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16054000</v>
      </c>
      <c r="G20" s="3">
        <f>SUM(G21:G29)</f>
        <v>16286000</v>
      </c>
      <c r="H20" s="3">
        <f>SUM(H21:H29)</f>
        <v>15657000</v>
      </c>
    </row>
    <row r="21" spans="5:8" ht="13" x14ac:dyDescent="0.3">
      <c r="E21" s="26" t="s">
        <v>24</v>
      </c>
      <c r="F21" s="19">
        <v>1000000</v>
      </c>
      <c r="G21" s="19">
        <v>1000000</v>
      </c>
      <c r="H21" s="19">
        <v>1138000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1947000</v>
      </c>
      <c r="G23" s="11"/>
      <c r="H23" s="11"/>
    </row>
    <row r="24" spans="5:8" ht="13" x14ac:dyDescent="0.3">
      <c r="E24" s="26" t="s">
        <v>27</v>
      </c>
      <c r="F24" s="11">
        <v>13107000</v>
      </c>
      <c r="G24" s="11">
        <v>15286000</v>
      </c>
      <c r="H24" s="11">
        <v>14519000</v>
      </c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345975000</v>
      </c>
      <c r="G30" s="18">
        <f>+G5+G6+G7+G20</f>
        <v>361284000</v>
      </c>
      <c r="H30" s="18">
        <f>+H5+H6+H7+H20</f>
        <v>379613000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345975000</v>
      </c>
      <c r="G42" s="30">
        <f>+G30+G41</f>
        <v>361284000</v>
      </c>
      <c r="H42" s="30">
        <f>+H30+H41</f>
        <v>379613000</v>
      </c>
    </row>
    <row r="43" spans="5:8" x14ac:dyDescent="0.25">
      <c r="F43" s="21"/>
      <c r="G43" s="21"/>
      <c r="H43" s="21"/>
    </row>
    <row r="44" spans="5:8" ht="13" hidden="1" x14ac:dyDescent="0.25">
      <c r="E44" s="2" t="s">
        <v>62</v>
      </c>
      <c r="F44" s="3"/>
      <c r="G44" s="3"/>
      <c r="H44" s="3"/>
    </row>
    <row r="45" spans="5:8" ht="13" hidden="1" x14ac:dyDescent="0.25"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hidden="1" x14ac:dyDescent="0.25">
      <c r="E46" s="5" t="s">
        <v>64</v>
      </c>
      <c r="F46" s="3"/>
      <c r="G46" s="3"/>
      <c r="H46" s="3"/>
    </row>
    <row r="47" spans="5:8" ht="13" hidden="1" x14ac:dyDescent="0.25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5">
      <c r="E48" s="6"/>
      <c r="F48" s="7"/>
      <c r="G48" s="8"/>
      <c r="H48" s="9"/>
    </row>
    <row r="49" spans="5:8" hidden="1" x14ac:dyDescent="0.25">
      <c r="E49" s="6"/>
      <c r="F49" s="10"/>
      <c r="G49" s="11"/>
      <c r="H49" s="12"/>
    </row>
    <row r="50" spans="5:8" hidden="1" x14ac:dyDescent="0.25">
      <c r="E50" s="6"/>
      <c r="F50" s="10"/>
      <c r="G50" s="11"/>
      <c r="H50" s="12"/>
    </row>
    <row r="51" spans="5:8" hidden="1" x14ac:dyDescent="0.25">
      <c r="E51" s="6"/>
      <c r="F51" s="13"/>
      <c r="G51" s="14"/>
      <c r="H51" s="15"/>
    </row>
    <row r="52" spans="5:8" hidden="1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hidden="1" x14ac:dyDescent="0.25">
      <c r="E118" s="17" t="s">
        <v>65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E1:H250"/>
  <sheetViews>
    <sheetView showGridLines="0" workbookViewId="0"/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60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1054098000</v>
      </c>
      <c r="G5" s="3">
        <v>1129063000</v>
      </c>
      <c r="H5" s="3">
        <v>1148411000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569183000</v>
      </c>
      <c r="G7" s="4">
        <f>SUM(G8:G19)</f>
        <v>583550000</v>
      </c>
      <c r="H7" s="4">
        <f>SUM(H8:H19)</f>
        <v>678523000</v>
      </c>
    </row>
    <row r="8" spans="5:8" ht="13" x14ac:dyDescent="0.3">
      <c r="E8" s="26" t="s">
        <v>11</v>
      </c>
      <c r="F8" s="11">
        <v>451183000</v>
      </c>
      <c r="G8" s="11">
        <v>472819000</v>
      </c>
      <c r="H8" s="11">
        <v>495372000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18000000</v>
      </c>
      <c r="G11" s="11">
        <v>13931000</v>
      </c>
      <c r="H11" s="11">
        <v>14555000</v>
      </c>
    </row>
    <row r="12" spans="5:8" ht="13" x14ac:dyDescent="0.3">
      <c r="E12" s="26" t="s">
        <v>15</v>
      </c>
      <c r="F12" s="19">
        <v>10000000</v>
      </c>
      <c r="G12" s="19">
        <v>15000000</v>
      </c>
      <c r="H12" s="19">
        <v>20000000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40000000</v>
      </c>
      <c r="G15" s="11">
        <v>40000000</v>
      </c>
      <c r="H15" s="11">
        <v>105000000</v>
      </c>
    </row>
    <row r="16" spans="5:8" ht="13" x14ac:dyDescent="0.3">
      <c r="E16" s="26" t="s">
        <v>19</v>
      </c>
      <c r="F16" s="11">
        <v>50000000</v>
      </c>
      <c r="G16" s="11">
        <v>41800000</v>
      </c>
      <c r="H16" s="11">
        <v>43596000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5893000</v>
      </c>
      <c r="G20" s="3">
        <f>SUM(G21:G29)</f>
        <v>7650000</v>
      </c>
      <c r="H20" s="3">
        <f>SUM(H21:H29)</f>
        <v>2700000</v>
      </c>
    </row>
    <row r="21" spans="5:8" ht="13" x14ac:dyDescent="0.3">
      <c r="E21" s="26" t="s">
        <v>24</v>
      </c>
      <c r="F21" s="19">
        <v>2650000</v>
      </c>
      <c r="G21" s="19">
        <v>2650000</v>
      </c>
      <c r="H21" s="19">
        <v>2700000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3243000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>
        <v>5000000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1629174000</v>
      </c>
      <c r="G30" s="18">
        <f>+G5+G6+G7+G20</f>
        <v>1720263000</v>
      </c>
      <c r="H30" s="18">
        <f>+H5+H6+H7+H20</f>
        <v>1829634000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94903000</v>
      </c>
      <c r="G32" s="3">
        <f>SUM(G33:G38)</f>
        <v>37963000</v>
      </c>
      <c r="H32" s="3">
        <f>SUM(H33:H38)</f>
        <v>75915000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93903000</v>
      </c>
      <c r="G34" s="11">
        <v>35963000</v>
      </c>
      <c r="H34" s="11">
        <v>73915000</v>
      </c>
    </row>
    <row r="35" spans="5:8" ht="13" x14ac:dyDescent="0.3">
      <c r="E35" s="26" t="s">
        <v>37</v>
      </c>
      <c r="F35" s="11">
        <v>1000000</v>
      </c>
      <c r="G35" s="11">
        <v>2000000</v>
      </c>
      <c r="H35" s="11">
        <v>2000000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94903000</v>
      </c>
      <c r="G41" s="30">
        <f>+G32+G39</f>
        <v>37963000</v>
      </c>
      <c r="H41" s="30">
        <f>+H32+H39</f>
        <v>75915000</v>
      </c>
    </row>
    <row r="42" spans="5:8" ht="14" x14ac:dyDescent="0.3">
      <c r="E42" s="29" t="s">
        <v>41</v>
      </c>
      <c r="F42" s="30">
        <f>+F30+F41</f>
        <v>1724077000</v>
      </c>
      <c r="G42" s="30">
        <f>+G30+G41</f>
        <v>1758226000</v>
      </c>
      <c r="H42" s="30">
        <f>+H30+H41</f>
        <v>1905549000</v>
      </c>
    </row>
    <row r="43" spans="5:8" x14ac:dyDescent="0.25">
      <c r="F43" s="21"/>
      <c r="G43" s="21"/>
      <c r="H43" s="21"/>
    </row>
    <row r="44" spans="5:8" ht="13" hidden="1" x14ac:dyDescent="0.25">
      <c r="E44" s="2" t="s">
        <v>62</v>
      </c>
      <c r="F44" s="3"/>
      <c r="G44" s="3"/>
      <c r="H44" s="3"/>
    </row>
    <row r="45" spans="5:8" ht="13" hidden="1" x14ac:dyDescent="0.25"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hidden="1" x14ac:dyDescent="0.25">
      <c r="E46" s="5" t="s">
        <v>64</v>
      </c>
      <c r="F46" s="3"/>
      <c r="G46" s="3"/>
      <c r="H46" s="3"/>
    </row>
    <row r="47" spans="5:8" ht="13" hidden="1" x14ac:dyDescent="0.25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5">
      <c r="E48" s="6"/>
      <c r="F48" s="7"/>
      <c r="G48" s="8"/>
      <c r="H48" s="9"/>
    </row>
    <row r="49" spans="5:8" hidden="1" x14ac:dyDescent="0.25">
      <c r="E49" s="6"/>
      <c r="F49" s="10"/>
      <c r="G49" s="11"/>
      <c r="H49" s="12"/>
    </row>
    <row r="50" spans="5:8" hidden="1" x14ac:dyDescent="0.25">
      <c r="E50" s="6"/>
      <c r="F50" s="10"/>
      <c r="G50" s="11"/>
      <c r="H50" s="12"/>
    </row>
    <row r="51" spans="5:8" hidden="1" x14ac:dyDescent="0.25">
      <c r="E51" s="6"/>
      <c r="F51" s="13"/>
      <c r="G51" s="14"/>
      <c r="H51" s="15"/>
    </row>
    <row r="52" spans="5:8" hidden="1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hidden="1" x14ac:dyDescent="0.25">
      <c r="E118" s="17" t="s">
        <v>65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E1:H250"/>
  <sheetViews>
    <sheetView showGridLines="0" workbookViewId="0"/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61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1049002000</v>
      </c>
      <c r="G5" s="3">
        <v>1149857000</v>
      </c>
      <c r="H5" s="3">
        <v>1238441000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455474000</v>
      </c>
      <c r="G7" s="4">
        <f>SUM(G8:G19)</f>
        <v>519895000</v>
      </c>
      <c r="H7" s="4">
        <f>SUM(H8:H19)</f>
        <v>548205000</v>
      </c>
    </row>
    <row r="8" spans="5:8" ht="13" x14ac:dyDescent="0.3">
      <c r="E8" s="26" t="s">
        <v>11</v>
      </c>
      <c r="F8" s="11">
        <v>410474000</v>
      </c>
      <c r="G8" s="11">
        <v>421749000</v>
      </c>
      <c r="H8" s="11">
        <v>441840000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30000000</v>
      </c>
      <c r="G11" s="11">
        <v>41796000</v>
      </c>
      <c r="H11" s="11">
        <v>43668000</v>
      </c>
    </row>
    <row r="12" spans="5:8" ht="13" x14ac:dyDescent="0.3">
      <c r="E12" s="26" t="s">
        <v>15</v>
      </c>
      <c r="F12" s="19">
        <v>15000000</v>
      </c>
      <c r="G12" s="19">
        <v>25000000</v>
      </c>
      <c r="H12" s="19">
        <v>30000000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>
        <v>31350000</v>
      </c>
      <c r="H16" s="11">
        <v>32697000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13702000</v>
      </c>
      <c r="G20" s="3">
        <f>SUM(G21:G29)</f>
        <v>6650000</v>
      </c>
      <c r="H20" s="3">
        <f>SUM(H21:H29)</f>
        <v>7700000</v>
      </c>
    </row>
    <row r="21" spans="5:8" ht="13" x14ac:dyDescent="0.3">
      <c r="E21" s="26" t="s">
        <v>24</v>
      </c>
      <c r="F21" s="19">
        <v>2650000</v>
      </c>
      <c r="G21" s="19">
        <v>2650000</v>
      </c>
      <c r="H21" s="19">
        <v>2700000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7052000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4000000</v>
      </c>
      <c r="G26" s="11">
        <v>4000000</v>
      </c>
      <c r="H26" s="11">
        <v>5000000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1518178000</v>
      </c>
      <c r="G30" s="18">
        <f>+G5+G6+G7+G20</f>
        <v>1676402000</v>
      </c>
      <c r="H30" s="18">
        <f>+H5+H6+H7+H20</f>
        <v>1794346000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62034000</v>
      </c>
      <c r="G32" s="3">
        <f>SUM(G33:G38)</f>
        <v>136536000</v>
      </c>
      <c r="H32" s="3">
        <f>SUM(H33:H38)</f>
        <v>179717000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60034000</v>
      </c>
      <c r="G34" s="11">
        <v>134536000</v>
      </c>
      <c r="H34" s="11">
        <v>177717000</v>
      </c>
    </row>
    <row r="35" spans="5:8" ht="13" x14ac:dyDescent="0.3">
      <c r="E35" s="26" t="s">
        <v>37</v>
      </c>
      <c r="F35" s="11">
        <v>2000000</v>
      </c>
      <c r="G35" s="11">
        <v>2000000</v>
      </c>
      <c r="H35" s="11">
        <v>2000000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62034000</v>
      </c>
      <c r="G41" s="30">
        <f>+G32+G39</f>
        <v>136536000</v>
      </c>
      <c r="H41" s="30">
        <f>+H32+H39</f>
        <v>179717000</v>
      </c>
    </row>
    <row r="42" spans="5:8" ht="14" x14ac:dyDescent="0.3">
      <c r="E42" s="29" t="s">
        <v>41</v>
      </c>
      <c r="F42" s="30">
        <f>+F30+F41</f>
        <v>1580212000</v>
      </c>
      <c r="G42" s="30">
        <f>+G30+G41</f>
        <v>1812938000</v>
      </c>
      <c r="H42" s="30">
        <f>+H30+H41</f>
        <v>1974063000</v>
      </c>
    </row>
    <row r="43" spans="5:8" x14ac:dyDescent="0.25">
      <c r="F43" s="21"/>
      <c r="G43" s="21"/>
      <c r="H43" s="21"/>
    </row>
    <row r="44" spans="5:8" ht="13" hidden="1" x14ac:dyDescent="0.25">
      <c r="E44" s="2" t="s">
        <v>62</v>
      </c>
      <c r="F44" s="3"/>
      <c r="G44" s="3"/>
      <c r="H44" s="3"/>
    </row>
    <row r="45" spans="5:8" ht="13" hidden="1" x14ac:dyDescent="0.25"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hidden="1" x14ac:dyDescent="0.25">
      <c r="E46" s="5" t="s">
        <v>64</v>
      </c>
      <c r="F46" s="3"/>
      <c r="G46" s="3"/>
      <c r="H46" s="3"/>
    </row>
    <row r="47" spans="5:8" ht="13" hidden="1" x14ac:dyDescent="0.25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5">
      <c r="E48" s="6"/>
      <c r="F48" s="7"/>
      <c r="G48" s="8"/>
      <c r="H48" s="9"/>
    </row>
    <row r="49" spans="5:8" hidden="1" x14ac:dyDescent="0.25">
      <c r="E49" s="6"/>
      <c r="F49" s="10"/>
      <c r="G49" s="11"/>
      <c r="H49" s="12"/>
    </row>
    <row r="50" spans="5:8" hidden="1" x14ac:dyDescent="0.25">
      <c r="E50" s="6"/>
      <c r="F50" s="10"/>
      <c r="G50" s="11"/>
      <c r="H50" s="12"/>
    </row>
    <row r="51" spans="5:8" hidden="1" x14ac:dyDescent="0.25">
      <c r="E51" s="6"/>
      <c r="F51" s="13"/>
      <c r="G51" s="14"/>
      <c r="H51" s="15"/>
    </row>
    <row r="52" spans="5:8" hidden="1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hidden="1" x14ac:dyDescent="0.25">
      <c r="E118" s="17" t="s">
        <v>65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1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H250"/>
  <sheetViews>
    <sheetView showGridLines="0" workbookViewId="0"/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401237000</v>
      </c>
      <c r="G5" s="3">
        <v>419922000</v>
      </c>
      <c r="H5" s="3">
        <v>442333000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2341000</v>
      </c>
      <c r="G7" s="4">
        <f>SUM(G8:G19)</f>
        <v>2447000</v>
      </c>
      <c r="H7" s="4">
        <f>SUM(H8:H19)</f>
        <v>2556000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2341000</v>
      </c>
      <c r="G13" s="19">
        <v>2447000</v>
      </c>
      <c r="H13" s="19">
        <v>2556000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3094000</v>
      </c>
      <c r="G20" s="3">
        <f>SUM(G21:G29)</f>
        <v>1000000</v>
      </c>
      <c r="H20" s="3">
        <f>SUM(H21:H29)</f>
        <v>1138000</v>
      </c>
    </row>
    <row r="21" spans="5:8" ht="13" x14ac:dyDescent="0.3">
      <c r="E21" s="26" t="s">
        <v>24</v>
      </c>
      <c r="F21" s="19">
        <v>1000000</v>
      </c>
      <c r="G21" s="19">
        <v>1000000</v>
      </c>
      <c r="H21" s="19">
        <v>1138000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2094000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406672000</v>
      </c>
      <c r="G30" s="18">
        <f>+G5+G6+G7+G20</f>
        <v>423369000</v>
      </c>
      <c r="H30" s="18">
        <f>+H5+H6+H7+H20</f>
        <v>446027000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406672000</v>
      </c>
      <c r="G42" s="30">
        <f>+G30+G41</f>
        <v>423369000</v>
      </c>
      <c r="H42" s="30">
        <f>+H30+H41</f>
        <v>446027000</v>
      </c>
    </row>
    <row r="43" spans="5:8" x14ac:dyDescent="0.25">
      <c r="F43" s="21"/>
      <c r="G43" s="21"/>
      <c r="H43" s="21"/>
    </row>
    <row r="44" spans="5:8" ht="13" hidden="1" x14ac:dyDescent="0.25">
      <c r="E44" s="2" t="s">
        <v>62</v>
      </c>
      <c r="F44" s="3"/>
      <c r="G44" s="3"/>
      <c r="H44" s="3"/>
    </row>
    <row r="45" spans="5:8" ht="13" hidden="1" x14ac:dyDescent="0.25"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hidden="1" x14ac:dyDescent="0.25">
      <c r="E46" s="5" t="s">
        <v>64</v>
      </c>
      <c r="F46" s="3"/>
      <c r="G46" s="3"/>
      <c r="H46" s="3"/>
    </row>
    <row r="47" spans="5:8" ht="13" hidden="1" x14ac:dyDescent="0.25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5">
      <c r="E48" s="6"/>
      <c r="F48" s="7"/>
      <c r="G48" s="8"/>
      <c r="H48" s="9"/>
    </row>
    <row r="49" spans="5:8" hidden="1" x14ac:dyDescent="0.25">
      <c r="E49" s="6"/>
      <c r="F49" s="10"/>
      <c r="G49" s="11"/>
      <c r="H49" s="12"/>
    </row>
    <row r="50" spans="5:8" hidden="1" x14ac:dyDescent="0.25">
      <c r="E50" s="6"/>
      <c r="F50" s="10"/>
      <c r="G50" s="11"/>
      <c r="H50" s="12"/>
    </row>
    <row r="51" spans="5:8" hidden="1" x14ac:dyDescent="0.25">
      <c r="E51" s="6"/>
      <c r="F51" s="13"/>
      <c r="G51" s="14"/>
      <c r="H51" s="15"/>
    </row>
    <row r="52" spans="5:8" hidden="1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hidden="1" x14ac:dyDescent="0.25">
      <c r="E118" s="17" t="s">
        <v>65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1:H250"/>
  <sheetViews>
    <sheetView showGridLines="0" workbookViewId="0"/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44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295254000</v>
      </c>
      <c r="G5" s="3">
        <v>310021000</v>
      </c>
      <c r="H5" s="3">
        <v>317917000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2525000</v>
      </c>
      <c r="G7" s="4">
        <f>SUM(G8:G19)</f>
        <v>2639000</v>
      </c>
      <c r="H7" s="4">
        <f>SUM(H8:H19)</f>
        <v>2757000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2525000</v>
      </c>
      <c r="G13" s="19">
        <v>2639000</v>
      </c>
      <c r="H13" s="19">
        <v>2757000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4172000</v>
      </c>
      <c r="G20" s="3">
        <f>SUM(G21:G29)</f>
        <v>1000000</v>
      </c>
      <c r="H20" s="3">
        <f>SUM(H21:H29)</f>
        <v>1138000</v>
      </c>
    </row>
    <row r="21" spans="5:8" ht="13" x14ac:dyDescent="0.3">
      <c r="E21" s="26" t="s">
        <v>24</v>
      </c>
      <c r="F21" s="19">
        <v>1000000</v>
      </c>
      <c r="G21" s="19">
        <v>1000000</v>
      </c>
      <c r="H21" s="19">
        <v>1138000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3172000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301951000</v>
      </c>
      <c r="G30" s="18">
        <f>+G5+G6+G7+G20</f>
        <v>313660000</v>
      </c>
      <c r="H30" s="18">
        <f>+H5+H6+H7+H20</f>
        <v>321812000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301951000</v>
      </c>
      <c r="G42" s="30">
        <f>+G30+G41</f>
        <v>313660000</v>
      </c>
      <c r="H42" s="30">
        <f>+H30+H41</f>
        <v>321812000</v>
      </c>
    </row>
    <row r="43" spans="5:8" x14ac:dyDescent="0.25">
      <c r="F43" s="21"/>
      <c r="G43" s="21"/>
      <c r="H43" s="21"/>
    </row>
    <row r="44" spans="5:8" ht="13" hidden="1" x14ac:dyDescent="0.25">
      <c r="E44" s="2" t="s">
        <v>62</v>
      </c>
      <c r="F44" s="3"/>
      <c r="G44" s="3"/>
      <c r="H44" s="3"/>
    </row>
    <row r="45" spans="5:8" ht="13" hidden="1" x14ac:dyDescent="0.25"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hidden="1" x14ac:dyDescent="0.25">
      <c r="E46" s="5" t="s">
        <v>64</v>
      </c>
      <c r="F46" s="3"/>
      <c r="G46" s="3"/>
      <c r="H46" s="3"/>
    </row>
    <row r="47" spans="5:8" ht="13" hidden="1" x14ac:dyDescent="0.25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5">
      <c r="E48" s="6"/>
      <c r="F48" s="7"/>
      <c r="G48" s="8"/>
      <c r="H48" s="9"/>
    </row>
    <row r="49" spans="5:8" hidden="1" x14ac:dyDescent="0.25">
      <c r="E49" s="6"/>
      <c r="F49" s="10"/>
      <c r="G49" s="11"/>
      <c r="H49" s="12"/>
    </row>
    <row r="50" spans="5:8" hidden="1" x14ac:dyDescent="0.25">
      <c r="E50" s="6"/>
      <c r="F50" s="10"/>
      <c r="G50" s="11"/>
      <c r="H50" s="12"/>
    </row>
    <row r="51" spans="5:8" hidden="1" x14ac:dyDescent="0.25">
      <c r="E51" s="6"/>
      <c r="F51" s="13"/>
      <c r="G51" s="14"/>
      <c r="H51" s="15"/>
    </row>
    <row r="52" spans="5:8" hidden="1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hidden="1" x14ac:dyDescent="0.25">
      <c r="E118" s="17" t="s">
        <v>65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1:H250"/>
  <sheetViews>
    <sheetView showGridLines="0" workbookViewId="0"/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45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418105000</v>
      </c>
      <c r="G5" s="3">
        <v>449022000</v>
      </c>
      <c r="H5" s="3">
        <v>457036000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521418000</v>
      </c>
      <c r="G7" s="4">
        <f>SUM(G8:G19)</f>
        <v>583357000</v>
      </c>
      <c r="H7" s="4">
        <f>SUM(H8:H19)</f>
        <v>496445000</v>
      </c>
    </row>
    <row r="8" spans="5:8" ht="13" x14ac:dyDescent="0.3">
      <c r="E8" s="26" t="s">
        <v>11</v>
      </c>
      <c r="F8" s="11">
        <v>104228000</v>
      </c>
      <c r="G8" s="11">
        <v>109040000</v>
      </c>
      <c r="H8" s="11">
        <v>114055000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6460000</v>
      </c>
      <c r="G11" s="11">
        <v>12539000</v>
      </c>
      <c r="H11" s="11">
        <v>13101000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305793000</v>
      </c>
      <c r="G15" s="11">
        <v>368508000</v>
      </c>
      <c r="H15" s="11">
        <v>279289000</v>
      </c>
    </row>
    <row r="16" spans="5:8" ht="13" x14ac:dyDescent="0.3">
      <c r="E16" s="26" t="s">
        <v>19</v>
      </c>
      <c r="F16" s="11">
        <v>104937000</v>
      </c>
      <c r="G16" s="11">
        <v>93270000</v>
      </c>
      <c r="H16" s="11">
        <v>90000000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5004000</v>
      </c>
      <c r="G20" s="3">
        <f>SUM(G21:G29)</f>
        <v>2000000</v>
      </c>
      <c r="H20" s="3">
        <f>SUM(H21:H29)</f>
        <v>2138000</v>
      </c>
    </row>
    <row r="21" spans="5:8" ht="13" x14ac:dyDescent="0.3">
      <c r="E21" s="26" t="s">
        <v>24</v>
      </c>
      <c r="F21" s="19">
        <v>2000000</v>
      </c>
      <c r="G21" s="19">
        <v>2000000</v>
      </c>
      <c r="H21" s="19">
        <v>2138000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3004000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944527000</v>
      </c>
      <c r="G30" s="18">
        <f>+G5+G6+G7+G20</f>
        <v>1034379000</v>
      </c>
      <c r="H30" s="18">
        <f>+H5+H6+H7+H20</f>
        <v>955619000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9147000</v>
      </c>
      <c r="G32" s="3">
        <f>SUM(G33:G38)</f>
        <v>8220000</v>
      </c>
      <c r="H32" s="3">
        <f>SUM(H33:H38)</f>
        <v>13220000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9147000</v>
      </c>
      <c r="G34" s="11">
        <v>8220000</v>
      </c>
      <c r="H34" s="11">
        <v>13220000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9147000</v>
      </c>
      <c r="G41" s="30">
        <f>+G32+G39</f>
        <v>8220000</v>
      </c>
      <c r="H41" s="30">
        <f>+H32+H39</f>
        <v>13220000</v>
      </c>
    </row>
    <row r="42" spans="5:8" ht="14" x14ac:dyDescent="0.3">
      <c r="E42" s="29" t="s">
        <v>41</v>
      </c>
      <c r="F42" s="30">
        <f>+F30+F41</f>
        <v>953674000</v>
      </c>
      <c r="G42" s="30">
        <f>+G30+G41</f>
        <v>1042599000</v>
      </c>
      <c r="H42" s="30">
        <f>+H30+H41</f>
        <v>968839000</v>
      </c>
    </row>
    <row r="43" spans="5:8" x14ac:dyDescent="0.25">
      <c r="F43" s="21"/>
      <c r="G43" s="21"/>
      <c r="H43" s="21"/>
    </row>
    <row r="44" spans="5:8" ht="13" hidden="1" x14ac:dyDescent="0.25">
      <c r="E44" s="2" t="s">
        <v>62</v>
      </c>
      <c r="F44" s="3"/>
      <c r="G44" s="3"/>
      <c r="H44" s="3"/>
    </row>
    <row r="45" spans="5:8" ht="13" hidden="1" x14ac:dyDescent="0.25"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hidden="1" x14ac:dyDescent="0.25">
      <c r="E46" s="5" t="s">
        <v>64</v>
      </c>
      <c r="F46" s="3"/>
      <c r="G46" s="3"/>
      <c r="H46" s="3"/>
    </row>
    <row r="47" spans="5:8" ht="13" hidden="1" x14ac:dyDescent="0.25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5">
      <c r="E48" s="6"/>
      <c r="F48" s="7"/>
      <c r="G48" s="8"/>
      <c r="H48" s="9"/>
    </row>
    <row r="49" spans="5:8" hidden="1" x14ac:dyDescent="0.25">
      <c r="E49" s="6"/>
      <c r="F49" s="10"/>
      <c r="G49" s="11"/>
      <c r="H49" s="12"/>
    </row>
    <row r="50" spans="5:8" hidden="1" x14ac:dyDescent="0.25">
      <c r="E50" s="6"/>
      <c r="F50" s="10"/>
      <c r="G50" s="11"/>
      <c r="H50" s="12"/>
    </row>
    <row r="51" spans="5:8" hidden="1" x14ac:dyDescent="0.25">
      <c r="E51" s="6"/>
      <c r="F51" s="13"/>
      <c r="G51" s="14"/>
      <c r="H51" s="15"/>
    </row>
    <row r="52" spans="5:8" hidden="1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hidden="1" x14ac:dyDescent="0.25">
      <c r="E118" s="17" t="s">
        <v>65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1:H250"/>
  <sheetViews>
    <sheetView showGridLines="0" workbookViewId="0"/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46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252878000</v>
      </c>
      <c r="G5" s="3">
        <v>278435000</v>
      </c>
      <c r="H5" s="3">
        <v>302431000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144483000</v>
      </c>
      <c r="G7" s="4">
        <f>SUM(G8:G19)</f>
        <v>159389000</v>
      </c>
      <c r="H7" s="4">
        <f>SUM(H8:H19)</f>
        <v>229313000</v>
      </c>
    </row>
    <row r="8" spans="5:8" ht="13" x14ac:dyDescent="0.3">
      <c r="E8" s="26" t="s">
        <v>11</v>
      </c>
      <c r="F8" s="11">
        <v>62683000</v>
      </c>
      <c r="G8" s="11">
        <v>65480000</v>
      </c>
      <c r="H8" s="11">
        <v>68396000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1800000</v>
      </c>
      <c r="G11" s="11">
        <v>10449000</v>
      </c>
      <c r="H11" s="11">
        <v>10917000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50000000</v>
      </c>
      <c r="G15" s="11">
        <v>50000000</v>
      </c>
      <c r="H15" s="11">
        <v>110000000</v>
      </c>
    </row>
    <row r="16" spans="5:8" ht="13" x14ac:dyDescent="0.3">
      <c r="E16" s="26" t="s">
        <v>19</v>
      </c>
      <c r="F16" s="11">
        <v>30000000</v>
      </c>
      <c r="G16" s="11">
        <v>33460000</v>
      </c>
      <c r="H16" s="11">
        <v>40000000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9511000</v>
      </c>
      <c r="G20" s="3">
        <f>SUM(G21:G29)</f>
        <v>9418000</v>
      </c>
      <c r="H20" s="3">
        <f>SUM(H21:H29)</f>
        <v>4556000</v>
      </c>
    </row>
    <row r="21" spans="5:8" ht="13" x14ac:dyDescent="0.3">
      <c r="E21" s="26" t="s">
        <v>24</v>
      </c>
      <c r="F21" s="19">
        <v>3000000</v>
      </c>
      <c r="G21" s="19">
        <v>4418000</v>
      </c>
      <c r="H21" s="19">
        <v>4556000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1511000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5000000</v>
      </c>
      <c r="G26" s="11">
        <v>5000000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406872000</v>
      </c>
      <c r="G30" s="18">
        <f>+G5+G6+G7+G20</f>
        <v>447242000</v>
      </c>
      <c r="H30" s="18">
        <f>+H5+H6+H7+H20</f>
        <v>536300000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23231000</v>
      </c>
      <c r="G32" s="3">
        <f>SUM(G33:G38)</f>
        <v>5191000</v>
      </c>
      <c r="H32" s="3">
        <f>SUM(H33:H38)</f>
        <v>5191000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23231000</v>
      </c>
      <c r="G34" s="11">
        <v>5191000</v>
      </c>
      <c r="H34" s="11">
        <v>5191000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23231000</v>
      </c>
      <c r="G41" s="30">
        <f>+G32+G39</f>
        <v>5191000</v>
      </c>
      <c r="H41" s="30">
        <f>+H32+H39</f>
        <v>5191000</v>
      </c>
    </row>
    <row r="42" spans="5:8" ht="14" x14ac:dyDescent="0.3">
      <c r="E42" s="29" t="s">
        <v>41</v>
      </c>
      <c r="F42" s="30">
        <f>+F30+F41</f>
        <v>430103000</v>
      </c>
      <c r="G42" s="30">
        <f>+G30+G41</f>
        <v>452433000</v>
      </c>
      <c r="H42" s="30">
        <f>+H30+H41</f>
        <v>541491000</v>
      </c>
    </row>
    <row r="43" spans="5:8" x14ac:dyDescent="0.25">
      <c r="F43" s="21"/>
      <c r="G43" s="21"/>
      <c r="H43" s="21"/>
    </row>
    <row r="44" spans="5:8" ht="13" hidden="1" x14ac:dyDescent="0.25">
      <c r="E44" s="2" t="s">
        <v>62</v>
      </c>
      <c r="F44" s="3"/>
      <c r="G44" s="3"/>
      <c r="H44" s="3"/>
    </row>
    <row r="45" spans="5:8" ht="13" hidden="1" x14ac:dyDescent="0.25"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hidden="1" x14ac:dyDescent="0.25">
      <c r="E46" s="5" t="s">
        <v>64</v>
      </c>
      <c r="F46" s="3"/>
      <c r="G46" s="3"/>
      <c r="H46" s="3"/>
    </row>
    <row r="47" spans="5:8" ht="13" hidden="1" x14ac:dyDescent="0.25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5">
      <c r="E48" s="6"/>
      <c r="F48" s="7"/>
      <c r="G48" s="8"/>
      <c r="H48" s="9"/>
    </row>
    <row r="49" spans="5:8" hidden="1" x14ac:dyDescent="0.25">
      <c r="E49" s="6"/>
      <c r="F49" s="10"/>
      <c r="G49" s="11"/>
      <c r="H49" s="12"/>
    </row>
    <row r="50" spans="5:8" hidden="1" x14ac:dyDescent="0.25">
      <c r="E50" s="6"/>
      <c r="F50" s="10"/>
      <c r="G50" s="11"/>
      <c r="H50" s="12"/>
    </row>
    <row r="51" spans="5:8" hidden="1" x14ac:dyDescent="0.25">
      <c r="E51" s="6"/>
      <c r="F51" s="13"/>
      <c r="G51" s="14"/>
      <c r="H51" s="15"/>
    </row>
    <row r="52" spans="5:8" hidden="1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hidden="1" x14ac:dyDescent="0.25">
      <c r="E118" s="17" t="s">
        <v>65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E1:H250"/>
  <sheetViews>
    <sheetView showGridLines="0" workbookViewId="0"/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47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332438000</v>
      </c>
      <c r="G5" s="3">
        <v>362068000</v>
      </c>
      <c r="H5" s="3">
        <v>378605000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98464000</v>
      </c>
      <c r="G7" s="4">
        <f>SUM(G8:G19)</f>
        <v>107965000</v>
      </c>
      <c r="H7" s="4">
        <f>SUM(H8:H19)</f>
        <v>112895000</v>
      </c>
    </row>
    <row r="8" spans="5:8" ht="13" x14ac:dyDescent="0.3">
      <c r="E8" s="26" t="s">
        <v>11</v>
      </c>
      <c r="F8" s="11">
        <v>93665000</v>
      </c>
      <c r="G8" s="11">
        <v>97965000</v>
      </c>
      <c r="H8" s="11">
        <v>102447000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4799000</v>
      </c>
      <c r="G11" s="11">
        <v>10000000</v>
      </c>
      <c r="H11" s="11">
        <v>10448000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5362000</v>
      </c>
      <c r="G20" s="3">
        <f>SUM(G21:G29)</f>
        <v>3100000</v>
      </c>
      <c r="H20" s="3">
        <f>SUM(H21:H29)</f>
        <v>3238000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3238000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2262000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436264000</v>
      </c>
      <c r="G30" s="18">
        <f>+G5+G6+G7+G20</f>
        <v>473133000</v>
      </c>
      <c r="H30" s="18">
        <f>+H5+H6+H7+H20</f>
        <v>494738000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86436000</v>
      </c>
      <c r="G32" s="3">
        <f>SUM(G33:G38)</f>
        <v>115844000</v>
      </c>
      <c r="H32" s="3">
        <f>SUM(H33:H38)</f>
        <v>124803000</v>
      </c>
    </row>
    <row r="33" spans="5:8" ht="13" x14ac:dyDescent="0.3">
      <c r="E33" s="26" t="s">
        <v>18</v>
      </c>
      <c r="F33" s="11">
        <v>70000000</v>
      </c>
      <c r="G33" s="11">
        <v>100000000</v>
      </c>
      <c r="H33" s="11">
        <v>100000000</v>
      </c>
    </row>
    <row r="34" spans="5:8" ht="13" x14ac:dyDescent="0.3">
      <c r="E34" s="26" t="s">
        <v>36</v>
      </c>
      <c r="F34" s="11">
        <v>16436000</v>
      </c>
      <c r="G34" s="11">
        <v>15844000</v>
      </c>
      <c r="H34" s="11">
        <v>24803000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86436000</v>
      </c>
      <c r="G41" s="30">
        <f>+G32+G39</f>
        <v>115844000</v>
      </c>
      <c r="H41" s="30">
        <f>+H32+H39</f>
        <v>124803000</v>
      </c>
    </row>
    <row r="42" spans="5:8" ht="14" x14ac:dyDescent="0.3">
      <c r="E42" s="29" t="s">
        <v>41</v>
      </c>
      <c r="F42" s="30">
        <f>+F30+F41</f>
        <v>522700000</v>
      </c>
      <c r="G42" s="30">
        <f>+G30+G41</f>
        <v>588977000</v>
      </c>
      <c r="H42" s="30">
        <f>+H30+H41</f>
        <v>619541000</v>
      </c>
    </row>
    <row r="43" spans="5:8" x14ac:dyDescent="0.25">
      <c r="F43" s="21"/>
      <c r="G43" s="21"/>
      <c r="H43" s="21"/>
    </row>
    <row r="44" spans="5:8" ht="13" hidden="1" x14ac:dyDescent="0.25">
      <c r="E44" s="2" t="s">
        <v>62</v>
      </c>
      <c r="F44" s="3"/>
      <c r="G44" s="3"/>
      <c r="H44" s="3"/>
    </row>
    <row r="45" spans="5:8" ht="13" hidden="1" x14ac:dyDescent="0.25"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hidden="1" x14ac:dyDescent="0.25">
      <c r="E46" s="5" t="s">
        <v>64</v>
      </c>
      <c r="F46" s="3"/>
      <c r="G46" s="3"/>
      <c r="H46" s="3"/>
    </row>
    <row r="47" spans="5:8" ht="13" hidden="1" x14ac:dyDescent="0.25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5">
      <c r="E48" s="6"/>
      <c r="F48" s="7"/>
      <c r="G48" s="8"/>
      <c r="H48" s="9"/>
    </row>
    <row r="49" spans="5:8" hidden="1" x14ac:dyDescent="0.25">
      <c r="E49" s="6"/>
      <c r="F49" s="10"/>
      <c r="G49" s="11"/>
      <c r="H49" s="12"/>
    </row>
    <row r="50" spans="5:8" hidden="1" x14ac:dyDescent="0.25">
      <c r="E50" s="6"/>
      <c r="F50" s="10"/>
      <c r="G50" s="11"/>
      <c r="H50" s="12"/>
    </row>
    <row r="51" spans="5:8" hidden="1" x14ac:dyDescent="0.25">
      <c r="E51" s="6"/>
      <c r="F51" s="13"/>
      <c r="G51" s="14"/>
      <c r="H51" s="15"/>
    </row>
    <row r="52" spans="5:8" hidden="1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hidden="1" x14ac:dyDescent="0.25">
      <c r="E118" s="17" t="s">
        <v>65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E1:H250"/>
  <sheetViews>
    <sheetView showGridLines="0" workbookViewId="0"/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48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157696000</v>
      </c>
      <c r="G5" s="3">
        <v>168780000</v>
      </c>
      <c r="H5" s="3">
        <v>172483000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45902000</v>
      </c>
      <c r="G7" s="4">
        <f>SUM(G8:G19)</f>
        <v>77092000</v>
      </c>
      <c r="H7" s="4">
        <f>SUM(H8:H19)</f>
        <v>80358000</v>
      </c>
    </row>
    <row r="8" spans="5:8" ht="13" x14ac:dyDescent="0.3">
      <c r="E8" s="26" t="s">
        <v>11</v>
      </c>
      <c r="F8" s="11">
        <v>30902000</v>
      </c>
      <c r="G8" s="11">
        <v>32158000</v>
      </c>
      <c r="H8" s="11">
        <v>33468000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13584000</v>
      </c>
      <c r="H11" s="11">
        <v>14193000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15000000</v>
      </c>
      <c r="G16" s="11">
        <v>31350000</v>
      </c>
      <c r="H16" s="11">
        <v>32697000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5849000</v>
      </c>
      <c r="G20" s="3">
        <f>SUM(G21:G29)</f>
        <v>2450000</v>
      </c>
      <c r="H20" s="3">
        <f>SUM(H21:H29)</f>
        <v>2588000</v>
      </c>
    </row>
    <row r="21" spans="5:8" ht="13" x14ac:dyDescent="0.3">
      <c r="E21" s="26" t="s">
        <v>24</v>
      </c>
      <c r="F21" s="19">
        <v>2450000</v>
      </c>
      <c r="G21" s="19">
        <v>2450000</v>
      </c>
      <c r="H21" s="19">
        <v>2588000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3399000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209447000</v>
      </c>
      <c r="G30" s="18">
        <f>+G5+G6+G7+G20</f>
        <v>248322000</v>
      </c>
      <c r="H30" s="18">
        <f>+H5+H6+H7+H20</f>
        <v>255429000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815000</v>
      </c>
      <c r="G32" s="3">
        <f>SUM(G33:G38)</f>
        <v>965000</v>
      </c>
      <c r="H32" s="3">
        <f>SUM(H33:H38)</f>
        <v>6965000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815000</v>
      </c>
      <c r="G34" s="11">
        <v>965000</v>
      </c>
      <c r="H34" s="11">
        <v>6965000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815000</v>
      </c>
      <c r="G41" s="30">
        <f>+G32+G39</f>
        <v>965000</v>
      </c>
      <c r="H41" s="30">
        <f>+H32+H39</f>
        <v>6965000</v>
      </c>
    </row>
    <row r="42" spans="5:8" ht="14" x14ac:dyDescent="0.3">
      <c r="E42" s="29" t="s">
        <v>41</v>
      </c>
      <c r="F42" s="30">
        <f>+F30+F41</f>
        <v>210262000</v>
      </c>
      <c r="G42" s="30">
        <f>+G30+G41</f>
        <v>249287000</v>
      </c>
      <c r="H42" s="30">
        <f>+H30+H41</f>
        <v>262394000</v>
      </c>
    </row>
    <row r="43" spans="5:8" x14ac:dyDescent="0.25">
      <c r="F43" s="21"/>
      <c r="G43" s="21"/>
      <c r="H43" s="21"/>
    </row>
    <row r="44" spans="5:8" ht="13" hidden="1" x14ac:dyDescent="0.25">
      <c r="E44" s="2" t="s">
        <v>62</v>
      </c>
      <c r="F44" s="3"/>
      <c r="G44" s="3"/>
      <c r="H44" s="3"/>
    </row>
    <row r="45" spans="5:8" ht="13" hidden="1" x14ac:dyDescent="0.25"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hidden="1" x14ac:dyDescent="0.25">
      <c r="E46" s="5" t="s">
        <v>64</v>
      </c>
      <c r="F46" s="3"/>
      <c r="G46" s="3"/>
      <c r="H46" s="3"/>
    </row>
    <row r="47" spans="5:8" ht="13" hidden="1" x14ac:dyDescent="0.25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5">
      <c r="E48" s="6"/>
      <c r="F48" s="7"/>
      <c r="G48" s="8"/>
      <c r="H48" s="9"/>
    </row>
    <row r="49" spans="5:8" hidden="1" x14ac:dyDescent="0.25">
      <c r="E49" s="6"/>
      <c r="F49" s="10"/>
      <c r="G49" s="11"/>
      <c r="H49" s="12"/>
    </row>
    <row r="50" spans="5:8" hidden="1" x14ac:dyDescent="0.25">
      <c r="E50" s="6"/>
      <c r="F50" s="10"/>
      <c r="G50" s="11"/>
      <c r="H50" s="12"/>
    </row>
    <row r="51" spans="5:8" hidden="1" x14ac:dyDescent="0.25">
      <c r="E51" s="6"/>
      <c r="F51" s="13"/>
      <c r="G51" s="14"/>
      <c r="H51" s="15"/>
    </row>
    <row r="52" spans="5:8" hidden="1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hidden="1" x14ac:dyDescent="0.25">
      <c r="E118" s="17" t="s">
        <v>65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E1:H250"/>
  <sheetViews>
    <sheetView showGridLines="0" workbookViewId="0"/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49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167773000</v>
      </c>
      <c r="G5" s="3">
        <v>182939000</v>
      </c>
      <c r="H5" s="3">
        <v>196751000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42328000</v>
      </c>
      <c r="G7" s="4">
        <f>SUM(G8:G19)</f>
        <v>50900000</v>
      </c>
      <c r="H7" s="4">
        <f>SUM(H8:H19)</f>
        <v>53060000</v>
      </c>
    </row>
    <row r="8" spans="5:8" ht="13" x14ac:dyDescent="0.3">
      <c r="E8" s="26" t="s">
        <v>11</v>
      </c>
      <c r="F8" s="11">
        <v>33828000</v>
      </c>
      <c r="G8" s="11">
        <v>35226000</v>
      </c>
      <c r="H8" s="11">
        <v>36684000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8500000</v>
      </c>
      <c r="G11" s="11">
        <v>15674000</v>
      </c>
      <c r="H11" s="11">
        <v>16376000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4493000</v>
      </c>
      <c r="G20" s="3">
        <f>SUM(G21:G29)</f>
        <v>2850000</v>
      </c>
      <c r="H20" s="3">
        <f>SUM(H21:H29)</f>
        <v>2988000</v>
      </c>
    </row>
    <row r="21" spans="5:8" ht="13" x14ac:dyDescent="0.3">
      <c r="E21" s="26" t="s">
        <v>24</v>
      </c>
      <c r="F21" s="19">
        <v>2850000</v>
      </c>
      <c r="G21" s="19">
        <v>2850000</v>
      </c>
      <c r="H21" s="19">
        <v>2988000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1643000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214594000</v>
      </c>
      <c r="G30" s="18">
        <f>+G5+G6+G7+G20</f>
        <v>236689000</v>
      </c>
      <c r="H30" s="18">
        <f>+H5+H6+H7+H20</f>
        <v>252799000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225477000</v>
      </c>
      <c r="G32" s="3">
        <f>SUM(G33:G38)</f>
        <v>175004000</v>
      </c>
      <c r="H32" s="3">
        <f>SUM(H33:H38)</f>
        <v>199217000</v>
      </c>
    </row>
    <row r="33" spans="5:8" ht="13" x14ac:dyDescent="0.3">
      <c r="E33" s="26" t="s">
        <v>18</v>
      </c>
      <c r="F33" s="11">
        <v>175000000</v>
      </c>
      <c r="G33" s="11">
        <v>70000000</v>
      </c>
      <c r="H33" s="11">
        <v>89602000</v>
      </c>
    </row>
    <row r="34" spans="5:8" ht="13" x14ac:dyDescent="0.3">
      <c r="E34" s="26" t="s">
        <v>36</v>
      </c>
      <c r="F34" s="11">
        <v>477000</v>
      </c>
      <c r="G34" s="11">
        <v>515000</v>
      </c>
      <c r="H34" s="11">
        <v>2615000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50000000</v>
      </c>
      <c r="G37" s="11">
        <v>104489000</v>
      </c>
      <c r="H37" s="11">
        <v>107000000</v>
      </c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225477000</v>
      </c>
      <c r="G41" s="30">
        <f>+G32+G39</f>
        <v>175004000</v>
      </c>
      <c r="H41" s="30">
        <f>+H32+H39</f>
        <v>199217000</v>
      </c>
    </row>
    <row r="42" spans="5:8" ht="14" x14ac:dyDescent="0.3">
      <c r="E42" s="29" t="s">
        <v>41</v>
      </c>
      <c r="F42" s="30">
        <f>+F30+F41</f>
        <v>440071000</v>
      </c>
      <c r="G42" s="30">
        <f>+G30+G41</f>
        <v>411693000</v>
      </c>
      <c r="H42" s="30">
        <f>+H30+H41</f>
        <v>452016000</v>
      </c>
    </row>
    <row r="43" spans="5:8" x14ac:dyDescent="0.25">
      <c r="F43" s="21"/>
      <c r="G43" s="21"/>
      <c r="H43" s="21"/>
    </row>
    <row r="44" spans="5:8" ht="13" hidden="1" x14ac:dyDescent="0.25">
      <c r="E44" s="2" t="s">
        <v>62</v>
      </c>
      <c r="F44" s="3"/>
      <c r="G44" s="3"/>
      <c r="H44" s="3"/>
    </row>
    <row r="45" spans="5:8" ht="13" hidden="1" x14ac:dyDescent="0.25"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hidden="1" x14ac:dyDescent="0.25">
      <c r="E46" s="5" t="s">
        <v>64</v>
      </c>
      <c r="F46" s="3"/>
      <c r="G46" s="3"/>
      <c r="H46" s="3"/>
    </row>
    <row r="47" spans="5:8" ht="13" hidden="1" x14ac:dyDescent="0.25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5">
      <c r="E48" s="6"/>
      <c r="F48" s="7"/>
      <c r="G48" s="8"/>
      <c r="H48" s="9"/>
    </row>
    <row r="49" spans="5:8" hidden="1" x14ac:dyDescent="0.25">
      <c r="E49" s="6"/>
      <c r="F49" s="10"/>
      <c r="G49" s="11"/>
      <c r="H49" s="12"/>
    </row>
    <row r="50" spans="5:8" hidden="1" x14ac:dyDescent="0.25">
      <c r="E50" s="6"/>
      <c r="F50" s="10"/>
      <c r="G50" s="11"/>
      <c r="H50" s="12"/>
    </row>
    <row r="51" spans="5:8" hidden="1" x14ac:dyDescent="0.25">
      <c r="E51" s="6"/>
      <c r="F51" s="13"/>
      <c r="G51" s="14"/>
      <c r="H51" s="15"/>
    </row>
    <row r="52" spans="5:8" hidden="1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hidden="1" x14ac:dyDescent="0.25">
      <c r="E118" s="17" t="s">
        <v>65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Summary</vt:lpstr>
      <vt:lpstr>DC30</vt:lpstr>
      <vt:lpstr>DC31</vt:lpstr>
      <vt:lpstr>DC32</vt:lpstr>
      <vt:lpstr>MP301</vt:lpstr>
      <vt:lpstr>MP302</vt:lpstr>
      <vt:lpstr>MP303</vt:lpstr>
      <vt:lpstr>MP304</vt:lpstr>
      <vt:lpstr>MP305</vt:lpstr>
      <vt:lpstr>MP306</vt:lpstr>
      <vt:lpstr>MP307</vt:lpstr>
      <vt:lpstr>MP311</vt:lpstr>
      <vt:lpstr>MP312</vt:lpstr>
      <vt:lpstr>MP313</vt:lpstr>
      <vt:lpstr>MP314</vt:lpstr>
      <vt:lpstr>MP315</vt:lpstr>
      <vt:lpstr>MP316</vt:lpstr>
      <vt:lpstr>MP321</vt:lpstr>
      <vt:lpstr>MP324</vt:lpstr>
      <vt:lpstr>MP325</vt:lpstr>
      <vt:lpstr>MP326</vt:lpstr>
      <vt:lpstr>'DC30'!Print_Area</vt:lpstr>
      <vt:lpstr>'DC31'!Print_Area</vt:lpstr>
      <vt:lpstr>'DC32'!Print_Area</vt:lpstr>
      <vt:lpstr>'MP301'!Print_Area</vt:lpstr>
      <vt:lpstr>'MP302'!Print_Area</vt:lpstr>
      <vt:lpstr>'MP303'!Print_Area</vt:lpstr>
      <vt:lpstr>'MP304'!Print_Area</vt:lpstr>
      <vt:lpstr>'MP305'!Print_Area</vt:lpstr>
      <vt:lpstr>'MP306'!Print_Area</vt:lpstr>
      <vt:lpstr>'MP307'!Print_Area</vt:lpstr>
      <vt:lpstr>'MP311'!Print_Area</vt:lpstr>
      <vt:lpstr>'MP312'!Print_Area</vt:lpstr>
      <vt:lpstr>'MP313'!Print_Area</vt:lpstr>
      <vt:lpstr>'MP314'!Print_Area</vt:lpstr>
      <vt:lpstr>'MP315'!Print_Area</vt:lpstr>
      <vt:lpstr>'MP316'!Print_Area</vt:lpstr>
      <vt:lpstr>'MP321'!Print_Area</vt:lpstr>
      <vt:lpstr>'MP324'!Print_Area</vt:lpstr>
      <vt:lpstr>'MP325'!Print_Area</vt:lpstr>
      <vt:lpstr>'MP326'!Print_Area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Pretty Mavhungu</dc:creator>
  <cp:lastModifiedBy>Pretty Langa</cp:lastModifiedBy>
  <dcterms:created xsi:type="dcterms:W3CDTF">2023-04-13T10:23:46Z</dcterms:created>
  <dcterms:modified xsi:type="dcterms:W3CDTF">2023-04-13T10:25:23Z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etDate">
    <vt:lpwstr>2023-04-13T10:24:48Z</vt:lpwstr>
  </property>
  <property fmtid="{D5CDD505-2E9C-101B-9397-08002B2CF9AE}" pid="4" name="MSIP_Label_93c4247e-447d-4732-af29-2e529a4288f1_Method">
    <vt:lpwstr>Standard</vt:lpwstr>
  </property>
  <property fmtid="{D5CDD505-2E9C-101B-9397-08002B2CF9AE}" pid="5" name="MSIP_Label_93c4247e-447d-4732-af29-2e529a4288f1_Name">
    <vt:lpwstr>93c4247e-447d-4732-af29-2e529a4288f1</vt:lpwstr>
  </property>
  <property fmtid="{D5CDD505-2E9C-101B-9397-08002B2CF9AE}" pid="6" name="MSIP_Label_93c4247e-447d-4732-af29-2e529a4288f1_SiteId">
    <vt:lpwstr>1a45348f-02b4-4f9a-a7a8-7786f6dd3245</vt:lpwstr>
  </property>
  <property fmtid="{D5CDD505-2E9C-101B-9397-08002B2CF9AE}" pid="7" name="MSIP_Label_93c4247e-447d-4732-af29-2e529a4288f1_ActionId">
    <vt:lpwstr>07cad963-91a6-4152-9a4e-3514cd78da9c</vt:lpwstr>
  </property>
  <property fmtid="{D5CDD505-2E9C-101B-9397-08002B2CF9AE}" pid="8" name="MSIP_Label_93c4247e-447d-4732-af29-2e529a4288f1_ContentBits">
    <vt:lpwstr>0</vt:lpwstr>
  </property>
</Properties>
</file>